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192.168.100.27\zaisei\財政係\１財政１財務\第２種\その他諸調査\財政状況資料集\【財政状況資料集】_064262_三川町_2024\02_提出データ\"/>
    </mc:Choice>
  </mc:AlternateContent>
  <xr:revisionPtr revIDLastSave="0" documentId="13_ncr:1_{3B4F862C-9530-42A6-9844-1D0388C1636C}"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CO34" i="10"/>
  <c r="CO35" i="10" s="1"/>
  <c r="BW34" i="10"/>
  <c r="BW35" i="10" s="1"/>
  <c r="BW36" i="10" s="1"/>
  <c r="BW37" i="10" s="1"/>
  <c r="BW38" i="10" s="1"/>
  <c r="BW39" i="10" s="1"/>
  <c r="BW40" i="10" s="1"/>
  <c r="BW41" i="10" s="1"/>
  <c r="BW42" i="10" s="1"/>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<sst xmlns="http://schemas.openxmlformats.org/spreadsheetml/2006/main" count="1123" uniqueCount="559">
  <si>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</si>
  <si>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</si>
  <si>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</si>
  <si>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</si>
  <si>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</si>
  <si>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</si>
  <si>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</si>
  <si>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</si>
  <si>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</si>
  <si>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</si>
  <si>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</si>
  <si>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</si>
  <si>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</si>
  <si>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</si>
  <si>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</si>
  <si>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</si>
  <si>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</si>
  <si>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</si>
  <si>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</si>
  <si>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</si>
  <si>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</si>
  <si>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</si>
  <si>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</si>
  <si>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</si>
  <si>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</si>
  <si>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</si>
  <si>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</si>
  <si>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</si>
  <si>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</si>
  <si>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</si>
  <si>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</si>
  <si>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</si>
  <si>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</si>
  <si>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</si>
  <si>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</si>
  <si>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</si>
  <si>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</si>
  <si>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</si>
  <si>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</si>
  <si>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</si>
  <si>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</si>
  <si>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</si>
  <si>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</si>
  <si>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</si>
  <si>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</si>
  <si>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</si>
  <si>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</si>
  <si>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</si>
  <si>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</si>
  <si>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</si>
  <si>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</si>
  <si>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</si>
  <si>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</si>
  <si>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</si>
  <si>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</si>
  <si>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</si>
  <si>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</si>
  <si>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</si>
  <si>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</si>
  <si>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</si>
  <si>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</si>
  <si>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</si>
  <si>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</si>
  <si>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</si>
  <si>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</si>
  <si>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</si>
  <si>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</si>
  <si>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</si>
  <si>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</si>
  <si>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</si>
  <si>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</si>
  <si>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</si>
  <si>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</si>
  <si>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</si>
  <si>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</si>
  <si>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</si>
  <si>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</si>
  <si>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</si>
  <si>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</si>
  <si>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</si>
  <si>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</si>
  <si>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</si>
  <si>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</si>
  <si>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</si>
  <si>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</si>
  <si>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</si>
  <si>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</si>
  <si>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</si>
  <si>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</si>
  <si>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</si>
  <si>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</si>
  <si>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</si>
  <si>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</si>
  <si>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</si>
  <si>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</si>
  <si>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</si>
  <si>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</si>
  <si>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</si>
  <si>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</si>
  <si>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</si>
  <si>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</si>
  <si>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</si>
  <si>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</si>
  <si>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</si>
  <si>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</si>
  <si>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</si>
  <si>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</si>
  <si>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</si>
  <si>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</si>
  <si>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</si>
  <si>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</si>
  <si>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</si>
  <si>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</si>
  <si>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</si>
  <si>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</si>
  <si>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</si>
  <si>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</si>
  <si>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</si>
  <si>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</si>
  <si>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</si>
  <si>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</si>
  <si>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</si>
  <si>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</si>
  <si>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</si>
  <si>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</si>
  <si>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</si>
  <si>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</si>
  <si>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</si>
  <si>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</si>
  <si>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</si>
  <si>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</si>
  <si>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</si>
  <si>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</si>
  <si>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</si>
  <si>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</si>
  <si>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</si>
  <si>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</si>
  <si>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</si>
  <si>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</si>
  <si>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</si>
  <si>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</si>
  <si>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</si>
  <si>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</si>
  <si>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</si>
  <si>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</si>
  <si>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</si>
  <si>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</si>
  <si>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</si>
  <si>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</si>
  <si>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</si>
  <si>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</si>
  <si>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</si>
  <si>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</si>
  <si>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</si>
  <si>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</si>
  <si>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</si>
  <si>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</si>
  <si>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</si>
  <si>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</si>
  <si>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</si>
  <si>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</si>
  <si>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</si>
  <si>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</si>
  <si>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</si>
  <si>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</si>
  <si>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</si>
  <si>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</si>
  <si>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</si>
  <si>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</si>
  <si>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</si>
  <si>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</si>
  <si>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</si>
  <si>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</si>
  <si>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</si>
  <si>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</si>
  <si>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</si>
  <si>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</si>
  <si>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</si>
  <si>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</si>
  <si>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</si>
  <si>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</si>
  <si>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</si>
  <si>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</si>
  <si>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</si>
  <si>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</si>
  <si>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</si>
  <si>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</si>
  <si>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</si>
  <si>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</si>
  <si>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</si>
  <si>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</si>
  <si>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</si>
  <si>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</si>
  <si>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</si>
  <si>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</si>
  <si>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</si>
  <si>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</si>
  <si>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</si>
  <si>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</si>
  <si>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</si>
  <si>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</si>
  <si>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</si>
  <si>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</si>
  <si>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山形県三川町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</si>
  <si>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</si>
  <si>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</si>
  <si>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</si>
  <si>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</si>
  <si>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</si>
  <si>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</si>
  <si>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</si>
  <si>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</si>
  <si>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</si>
  <si>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</si>
  <si>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</si>
  <si>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</si>
  <si>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</si>
  <si>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</si>
  <si>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</si>
  <si>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</si>
  <si>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</si>
  <si>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</si>
  <si>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</si>
  <si>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</si>
  <si>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</si>
  <si>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</si>
  <si>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</si>
  <si>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</si>
  <si>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</si>
  <si>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</si>
  <si>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</si>
  <si>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</si>
  <si>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</si>
  <si>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</si>
  <si>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</si>
  <si>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</si>
  <si>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</si>
  <si>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</si>
  <si>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</si>
  <si>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</si>
  <si>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</si>
  <si>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</si>
  <si>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</si>
  <si>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</si>
  <si>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</si>
  <si>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</si>
  <si>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</si>
  <si>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</si>
  <si>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</si>
  <si>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</si>
  <si>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</si>
  <si>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</si>
  <si>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</si>
  <si>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</si>
  <si>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</si>
  <si>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</si>
  <si>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</si>
  <si>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</si>
  <si>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</si>
  <si>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</si>
  <si>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</si>
  <si>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</si>
  <si>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</si>
  <si>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</si>
  <si>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</si>
  <si>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</si>
  <si>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</si>
  <si>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</si>
  <si>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</si>
  <si>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</si>
  <si>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</si>
  <si>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</si>
  <si>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</si>
  <si>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</si>
  <si>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</si>
  <si>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</si>
  <si>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</si>
  <si>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</si>
  <si>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</si>
  <si>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</si>
  <si>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</si>
  <si>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</si>
  <si>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</si>
  <si>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</si>
  <si>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</si>
  <si>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</si>
  <si>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</si>
  <si>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</si>
  <si>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</si>
  <si>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</si>
  <si>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</si>
  <si>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</si>
  <si>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</si>
  <si>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</si>
  <si>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</si>
  <si>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</si>
  <si>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</si>
  <si>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</si>
  <si>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</si>
  <si>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</si>
  <si>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</si>
  <si>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</si>
  <si>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</si>
  <si>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</si>
  <si>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</si>
  <si>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</si>
  <si>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</si>
  <si>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</si>
  <si>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</si>
  <si>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</si>
  <si>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</si>
  <si>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</si>
  <si>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</si>
  <si>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</si>
  <si>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</si>
  <si>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</si>
  <si>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</si>
  <si>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</si>
  <si>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</si>
  <si>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</si>
  <si>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</si>
  <si>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</si>
  <si>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</si>
  <si>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と畜場</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</si>
  <si>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</si>
  <si>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</si>
  <si>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</si>
  <si>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</si>
  <si>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</si>
  <si>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</si>
  <si>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</si>
  <si>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</si>
  <si>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</si>
  <si>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</si>
  <si>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</si>
  <si>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</si>
  <si>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</si>
  <si>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</si>
  <si>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</si>
  <si>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</si>
  <si>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</si>
  <si>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</si>
  <si>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</si>
  <si>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</si>
  <si>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</si>
  <si>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</si>
  <si>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</si>
  <si>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</si>
  <si>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</si>
  <si>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</si>
  <si>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</si>
  <si>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</si>
  <si>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</si>
  <si>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</si>
  <si>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山形県三川町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</si>
  <si>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</si>
  <si>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</si>
  <si>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</si>
  <si>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</si>
  <si>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</si>
  <si>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</si>
  <si>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</si>
  <si>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</si>
  <si>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</si>
  <si>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</si>
  <si>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</si>
  <si>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</si>
  <si>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</si>
  <si>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</si>
  <si>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</si>
  <si>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</si>
  <si>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</si>
  <si>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</si>
  <si>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</si>
  <si>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</si>
  <si>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</si>
  <si>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</si>
  <si>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</si>
  <si>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</si>
  <si>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</si>
  <si>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</si>
  <si>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</si>
  <si>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</si>
  <si>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</si>
  <si>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</si>
  <si>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</si>
  <si>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</si>
  <si>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</si>
  <si>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三川町国民健康保険特別会計</t>
    <phoneticPr fontId="5"/>
  </si>
  <si>
    <t>三川町後期高齢者医療特別会計</t>
    <phoneticPr fontId="5"/>
  </si>
  <si>
    <t>三川町介護保険特別会計</t>
    <phoneticPr fontId="5"/>
  </si>
  <si>
    <t>三川町下水道事業会計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</si>
  <si>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</si>
  <si>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</si>
  <si>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</si>
  <si>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</si>
  <si>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</si>
  <si>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</si>
  <si>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</si>
  <si>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</si>
  <si>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</si>
  <si>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</si>
  <si>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</si>
  <si>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</si>
  <si>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</si>
  <si>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</si>
  <si>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</si>
  <si>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</si>
  <si>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</si>
  <si>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</si>
  <si>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</si>
  <si>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</si>
  <si>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</si>
  <si>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</si>
  <si>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</si>
  <si>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</si>
  <si>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</si>
  <si>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</si>
  <si>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</si>
  <si>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</si>
  <si>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</si>
  <si>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</si>
  <si>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</si>
  <si>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</si>
  <si>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</si>
  <si>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</si>
  <si>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</si>
  <si>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</si>
  <si>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</si>
  <si>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</si>
  <si>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</si>
  <si>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</si>
  <si>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</si>
  <si>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</si>
  <si>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</si>
  <si>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</si>
  <si>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</si>
  <si>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</si>
  <si>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</si>
  <si>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</si>
  <si>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</si>
  <si>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</si>
  <si>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</si>
  <si>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</si>
  <si>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</si>
  <si>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</si>
  <si>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</si>
  <si>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</si>
  <si>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</si>
  <si>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</si>
  <si>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</si>
  <si>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</si>
  <si>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</si>
  <si>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</si>
  <si>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</si>
  <si>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</si>
  <si>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</si>
  <si>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</si>
  <si>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</si>
  <si>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</si>
  <si>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</si>
  <si>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</si>
  <si>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</si>
  <si>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</si>
  <si>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</si>
  <si>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</si>
  <si>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</si>
  <si>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</si>
  <si>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</si>
  <si>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</si>
  <si>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</si>
  <si>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</si>
  <si>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</si>
  <si>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</si>
  <si>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</si>
  <si>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</si>
  <si>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</si>
  <si>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</si>
  <si>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</si>
  <si>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</si>
  <si>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</si>
  <si>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</si>
  <si>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</si>
  <si>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</si>
  <si>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</si>
  <si>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</si>
  <si>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</si>
  <si>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</si>
  <si>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</si>
  <si>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</si>
  <si>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</si>
  <si>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</si>
  <si>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</si>
  <si>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</si>
  <si>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</si>
  <si>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</si>
  <si>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</si>
  <si>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</si>
  <si>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</si>
  <si>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</si>
  <si>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</si>
  <si>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</si>
  <si>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</si>
  <si>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</si>
  <si>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</si>
  <si>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</si>
  <si>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</si>
  <si>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</si>
  <si>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</si>
  <si>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</si>
  <si>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</si>
  <si>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</si>
  <si>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</si>
  <si>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</si>
  <si>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</si>
  <si>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</si>
  <si>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</si>
  <si>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</si>
  <si>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</si>
  <si>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</si>
  <si>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</si>
  <si>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</si>
  <si>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</si>
  <si>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</si>
  <si>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</si>
  <si>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</si>
  <si>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</si>
  <si>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</si>
  <si>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1.59</t>
  </si>
  <si>
    <t>一般会計</t>
  </si>
  <si>
    <t>三川町下水道事業会計</t>
  </si>
  <si>
    <t>三川町国民健康保険特別会計</t>
  </si>
  <si>
    <t>三川町後期高齢者医療特別会計</t>
  </si>
  <si>
    <t>三川町介護保険特別会計</t>
  </si>
  <si>
    <t>その他会計（赤字）</t>
  </si>
  <si>
    <t>その他会計（黒字）</t>
  </si>
  <si>
    <t>R02</t>
    <phoneticPr fontId="5"/>
  </si>
  <si>
    <t>R03</t>
    <phoneticPr fontId="5"/>
  </si>
  <si>
    <t>R04</t>
    <phoneticPr fontId="5"/>
  </si>
  <si>
    <t>R05</t>
    <phoneticPr fontId="5"/>
  </si>
  <si>
    <t>R06</t>
    <phoneticPr fontId="5"/>
  </si>
  <si>
    <t>山形県後期高齢者医療広域連合（普通会計）</t>
    <rPh sb="0" eb="3">
      <t>ヤマガタケン</t>
    </rPh>
    <rPh sb="3" eb="5">
      <t>コウキ</t>
    </rPh>
    <rPh sb="5" eb="8">
      <t>コウレイシャ</t>
    </rPh>
    <rPh sb="8" eb="10">
      <t>イリョウ</t>
    </rPh>
    <rPh sb="10" eb="12">
      <t>コウイキ</t>
    </rPh>
    <rPh sb="12" eb="14">
      <t>レンゴウ</t>
    </rPh>
    <rPh sb="15" eb="17">
      <t>フツウ</t>
    </rPh>
    <rPh sb="17" eb="19">
      <t>カイケイ</t>
    </rPh>
    <phoneticPr fontId="2"/>
  </si>
  <si>
    <t>山形県後期高齢者医療広域連合（事業会計）</t>
    <rPh sb="15" eb="17">
      <t>ジギョウ</t>
    </rPh>
    <rPh sb="17" eb="19">
      <t>カイケイ</t>
    </rPh>
    <phoneticPr fontId="2"/>
  </si>
  <si>
    <t>庄内広域行政組合（普通会計）</t>
    <rPh sb="9" eb="11">
      <t>フツウ</t>
    </rPh>
    <rPh sb="11" eb="13">
      <t>カイケイ</t>
    </rPh>
    <phoneticPr fontId="2"/>
  </si>
  <si>
    <t>庄内広域行政組合（青果市場事業特別会計）</t>
    <rPh sb="9" eb="11">
      <t>セイカ</t>
    </rPh>
    <rPh sb="11" eb="13">
      <t>シジョウ</t>
    </rPh>
    <rPh sb="13" eb="15">
      <t>ジギョウ</t>
    </rPh>
    <rPh sb="15" eb="17">
      <t>トクベツ</t>
    </rPh>
    <rPh sb="17" eb="19">
      <t>カイケイ</t>
    </rPh>
    <phoneticPr fontId="2"/>
  </si>
  <si>
    <t>庄内広域行政組合（庄内食肉流通センター事業特別会計）</t>
    <rPh sb="9" eb="11">
      <t>ショウナイ</t>
    </rPh>
    <rPh sb="11" eb="13">
      <t>ショクニク</t>
    </rPh>
    <rPh sb="13" eb="15">
      <t>リュウツウ</t>
    </rPh>
    <rPh sb="19" eb="21">
      <t>ジギョウ</t>
    </rPh>
    <rPh sb="21" eb="23">
      <t>トクベツ</t>
    </rPh>
    <phoneticPr fontId="2"/>
  </si>
  <si>
    <t>山形県消防補償等組合（普通会計）</t>
    <rPh sb="11" eb="13">
      <t>フツウ</t>
    </rPh>
    <rPh sb="13" eb="15">
      <t>カイケイ</t>
    </rPh>
    <phoneticPr fontId="2"/>
  </si>
  <si>
    <t>山形県自治会館管理組合</t>
  </si>
  <si>
    <t>山形県市町村職員退職手当組合</t>
    <rPh sb="0" eb="3">
      <t>ヤマガタケン</t>
    </rPh>
    <rPh sb="3" eb="6">
      <t>シチョウソン</t>
    </rPh>
    <rPh sb="6" eb="8">
      <t>ショクイン</t>
    </rPh>
    <rPh sb="8" eb="10">
      <t>タイショク</t>
    </rPh>
    <rPh sb="10" eb="12">
      <t>テアテ</t>
    </rPh>
    <rPh sb="12" eb="14">
      <t>クミアイ</t>
    </rPh>
    <phoneticPr fontId="2"/>
  </si>
  <si>
    <t>山形県市町村交通災害共済組合</t>
    <rPh sb="0" eb="3">
      <t>ヤマガタケン</t>
    </rPh>
    <rPh sb="3" eb="6">
      <t>シチョウソン</t>
    </rPh>
    <rPh sb="6" eb="8">
      <t>コウツウ</t>
    </rPh>
    <rPh sb="8" eb="10">
      <t>サイガイ</t>
    </rPh>
    <rPh sb="10" eb="12">
      <t>キョウサイ</t>
    </rPh>
    <rPh sb="12" eb="14">
      <t>クミアイ</t>
    </rPh>
    <phoneticPr fontId="2"/>
  </si>
  <si>
    <t>みかわ振興公社</t>
    <rPh sb="3" eb="7">
      <t>シンコウコウシャ</t>
    </rPh>
    <phoneticPr fontId="38"/>
  </si>
  <si>
    <t>山形県東田川郡三川町土地開発公社</t>
    <rPh sb="0" eb="3">
      <t>ヤマガタケン</t>
    </rPh>
    <rPh sb="3" eb="7">
      <t>ヒガシタガワグン</t>
    </rPh>
    <rPh sb="7" eb="10">
      <t>ミカワマチ</t>
    </rPh>
    <rPh sb="10" eb="16">
      <t>トチカイハツコウシャ</t>
    </rPh>
    <phoneticPr fontId="38"/>
  </si>
  <si>
    <t>〇</t>
    <phoneticPr fontId="2"/>
  </si>
  <si>
    <t>-</t>
    <phoneticPr fontId="2"/>
  </si>
  <si>
    <t>ふるさと基金</t>
    <rPh sb="4" eb="6">
      <t>キキン</t>
    </rPh>
    <phoneticPr fontId="5"/>
  </si>
  <si>
    <t>教育施設整備基金</t>
    <rPh sb="0" eb="2">
      <t>キョウイク</t>
    </rPh>
    <rPh sb="2" eb="4">
      <t>シセツ</t>
    </rPh>
    <rPh sb="4" eb="6">
      <t>セイビ</t>
    </rPh>
    <rPh sb="6" eb="8">
      <t>キキン</t>
    </rPh>
    <phoneticPr fontId="5"/>
  </si>
  <si>
    <t>温泉施設基金</t>
    <rPh sb="0" eb="2">
      <t>オンセン</t>
    </rPh>
    <rPh sb="2" eb="4">
      <t>シセツ</t>
    </rPh>
    <rPh sb="4" eb="6">
      <t>キキン</t>
    </rPh>
    <phoneticPr fontId="5"/>
  </si>
  <si>
    <t>国際交流基金</t>
    <rPh sb="0" eb="2">
      <t>コクサイ</t>
    </rPh>
    <rPh sb="2" eb="4">
      <t>コウリュウ</t>
    </rPh>
    <rPh sb="4" eb="6">
      <t>キキン</t>
    </rPh>
    <phoneticPr fontId="5"/>
  </si>
  <si>
    <t>森林環境贈与税基金</t>
    <rPh sb="0" eb="2">
      <t>シンリン</t>
    </rPh>
    <rPh sb="2" eb="4">
      <t>カンキョウ</t>
    </rPh>
    <rPh sb="4" eb="7">
      <t>ゾウヨゼイ</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</si>
</sst>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A1DD-45DC-AE7C-C026E10426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284833</c:v>
                </c:pt>
                <c:pt idx="1">
                  <c:v>144035</c:v>
                </c:pt>
                <c:pt idx="2">
                  <c:v>43548</c:v>
                </c:pt>
                <c:pt idx="3">
                  <c:v>82286</c:v>
                </c:pt>
                <c:pt idx="4">
                  <c:v>54269</c:v>
                </c:pt>
              </c:numCache>
            </c:numRef>
          </c:val>
          <c:smooth val="0"/>
          <c:extLst>
            <c:ext xmlns:c16="http://schemas.microsoft.com/office/drawing/2014/chart" uri="{C3380CC4-5D6E-409C-BE32-E72D297353CC}">
              <c16:uniqueId val="{00000001-A1DD-45DC-AE7C-C026E104264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8.48</c:v>
                </c:pt>
                <c:pt idx="1">
                  <c:v>10.34</c:v>
                </c:pt>
                <c:pt idx="2">
                  <c:v>11.69</c:v>
                </c:pt>
                <c:pt idx="3">
                  <c:v>10.41</c:v>
                </c:pt>
                <c:pt idx="4">
                  <c:v>9.14</c:v>
                </c:pt>
              </c:numCache>
            </c:numRef>
          </c:val>
          <c:extLst>
            <c:ext xmlns:c16="http://schemas.microsoft.com/office/drawing/2014/chart" uri="{C3380CC4-5D6E-409C-BE32-E72D297353CC}">
              <c16:uniqueId val="{00000000-73EF-4605-ADA3-F8F33997A49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20.07</c:v>
                </c:pt>
                <c:pt idx="1">
                  <c:v>16.690000000000001</c:v>
                </c:pt>
                <c:pt idx="2">
                  <c:v>19.18</c:v>
                </c:pt>
                <c:pt idx="3">
                  <c:v>21.21</c:v>
                </c:pt>
                <c:pt idx="4">
                  <c:v>20.36</c:v>
                </c:pt>
              </c:numCache>
            </c:numRef>
          </c:val>
          <c:extLst>
            <c:ext xmlns:c16="http://schemas.microsoft.com/office/drawing/2014/chart" uri="{C3380CC4-5D6E-409C-BE32-E72D297353CC}">
              <c16:uniqueId val="{00000001-73EF-4605-ADA3-F8F33997A49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0.57999999999999996</c:v>
                </c:pt>
                <c:pt idx="1">
                  <c:v>0.13</c:v>
                </c:pt>
                <c:pt idx="2">
                  <c:v>3.44</c:v>
                </c:pt>
                <c:pt idx="3">
                  <c:v>1.54</c:v>
                </c:pt>
                <c:pt idx="4">
                  <c:v>-1.59</c:v>
                </c:pt>
              </c:numCache>
            </c:numRef>
          </c:val>
          <c:smooth val="0"/>
          <c:extLst>
            <c:ext xmlns:c16="http://schemas.microsoft.com/office/drawing/2014/chart" uri="{C3380CC4-5D6E-409C-BE32-E72D297353CC}">
              <c16:uniqueId val="{00000002-73EF-4605-ADA3-F8F33997A49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0.43</c:v>
                </c:pt>
                <c:pt idx="8">
                  <c:v>0</c:v>
                </c:pt>
                <c:pt idx="9">
                  <c:v>0</c:v>
                </c:pt>
              </c:numCache>
            </c:numRef>
          </c:val>
          <c:extLst>
            <c:ext xmlns:c16="http://schemas.microsoft.com/office/drawing/2014/chart" uri="{C3380CC4-5D6E-409C-BE32-E72D297353CC}">
              <c16:uniqueId val="{00000000-DA97-41CA-88DC-A97BCF62592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A97-41CA-88DC-A97BCF62592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A97-41CA-88DC-A97BCF62592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A97-41CA-88DC-A97BCF62592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A97-41CA-88DC-A97BCF625926}"/>
            </c:ext>
          </c:extLst>
        </c:ser>
        <c:ser>
          <c:idx val="5"/>
          <c:order val="5"/>
          <c:tx>
            <c:strRef>
              <c:f>データシート!$A$32</c:f>
              <c:strCache>
                <c:ptCount val="1"/>
                <c:pt idx="0">
                  <c:v>三川町介護保険特別会計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0.55000000000000004</c:v>
                </c:pt>
                <c:pt idx="2">
                  <c:v>#N/A</c:v>
                </c:pt>
                <c:pt idx="3">
                  <c:v>1.08</c:v>
                </c:pt>
                <c:pt idx="4">
                  <c:v>#N/A</c:v>
                </c:pt>
                <c:pt idx="5">
                  <c:v>1.1499999999999999</c:v>
                </c:pt>
                <c:pt idx="6">
                  <c:v>#N/A</c:v>
                </c:pt>
                <c:pt idx="7">
                  <c:v>0.42</c:v>
                </c:pt>
                <c:pt idx="8">
                  <c:v>#N/A</c:v>
                </c:pt>
                <c:pt idx="9">
                  <c:v>0.03</c:v>
                </c:pt>
              </c:numCache>
            </c:numRef>
          </c:val>
          <c:extLst>
            <c:ext xmlns:c16="http://schemas.microsoft.com/office/drawing/2014/chart" uri="{C3380CC4-5D6E-409C-BE32-E72D297353CC}">
              <c16:uniqueId val="{00000005-DA97-41CA-88DC-A97BCF625926}"/>
            </c:ext>
          </c:extLst>
        </c:ser>
        <c:ser>
          <c:idx val="6"/>
          <c:order val="6"/>
          <c:tx>
            <c:strRef>
              <c:f>データシート!$A$33</c:f>
              <c:strCache>
                <c:ptCount val="1"/>
                <c:pt idx="0">
                  <c:v>三川町後期高齢者医療特別会計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0.09</c:v>
                </c:pt>
                <c:pt idx="2">
                  <c:v>#N/A</c:v>
                </c:pt>
                <c:pt idx="3">
                  <c:v>0.08</c:v>
                </c:pt>
                <c:pt idx="4">
                  <c:v>#N/A</c:v>
                </c:pt>
                <c:pt idx="5">
                  <c:v>0.09</c:v>
                </c:pt>
                <c:pt idx="6">
                  <c:v>#N/A</c:v>
                </c:pt>
                <c:pt idx="7">
                  <c:v>0.21</c:v>
                </c:pt>
                <c:pt idx="8">
                  <c:v>#N/A</c:v>
                </c:pt>
                <c:pt idx="9">
                  <c:v>0.13</c:v>
                </c:pt>
              </c:numCache>
            </c:numRef>
          </c:val>
          <c:extLst>
            <c:ext xmlns:c16="http://schemas.microsoft.com/office/drawing/2014/chart" uri="{C3380CC4-5D6E-409C-BE32-E72D297353CC}">
              <c16:uniqueId val="{00000006-DA97-41CA-88DC-A97BCF625926}"/>
            </c:ext>
          </c:extLst>
        </c:ser>
        <c:ser>
          <c:idx val="7"/>
          <c:order val="7"/>
          <c:tx>
            <c:strRef>
              <c:f>データシート!$A$34</c:f>
              <c:strCache>
                <c:ptCount val="1"/>
                <c:pt idx="0">
                  <c:v>三川町国民健康保険特別会計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1.19</c:v>
                </c:pt>
                <c:pt idx="2">
                  <c:v>#N/A</c:v>
                </c:pt>
                <c:pt idx="3">
                  <c:v>0.72</c:v>
                </c:pt>
                <c:pt idx="4">
                  <c:v>#N/A</c:v>
                </c:pt>
                <c:pt idx="5">
                  <c:v>0.47</c:v>
                </c:pt>
                <c:pt idx="6">
                  <c:v>#N/A</c:v>
                </c:pt>
                <c:pt idx="7">
                  <c:v>1.17</c:v>
                </c:pt>
                <c:pt idx="8">
                  <c:v>#N/A</c:v>
                </c:pt>
                <c:pt idx="9">
                  <c:v>0.67</c:v>
                </c:pt>
              </c:numCache>
            </c:numRef>
          </c:val>
          <c:extLst>
            <c:ext xmlns:c16="http://schemas.microsoft.com/office/drawing/2014/chart" uri="{C3380CC4-5D6E-409C-BE32-E72D297353CC}">
              <c16:uniqueId val="{00000007-DA97-41CA-88DC-A97BCF625926}"/>
            </c:ext>
          </c:extLst>
        </c:ser>
        <c:ser>
          <c:idx val="8"/>
          <c:order val="8"/>
          <c:tx>
            <c:strRef>
              <c:f>データシート!$A$35</c:f>
              <c:strCache>
                <c:ptCount val="1"/>
                <c:pt idx="0">
                  <c:v>三川町下水道事業会計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1.1299999999999999</c:v>
                </c:pt>
              </c:numCache>
            </c:numRef>
          </c:val>
          <c:extLst>
            <c:ext xmlns:c16="http://schemas.microsoft.com/office/drawing/2014/chart" uri="{C3380CC4-5D6E-409C-BE32-E72D297353CC}">
              <c16:uniqueId val="{00000008-DA97-41CA-88DC-A97BCF62592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8.4700000000000006</c:v>
                </c:pt>
                <c:pt idx="2">
                  <c:v>#N/A</c:v>
                </c:pt>
                <c:pt idx="3">
                  <c:v>10.33</c:v>
                </c:pt>
                <c:pt idx="4">
                  <c:v>#N/A</c:v>
                </c:pt>
                <c:pt idx="5">
                  <c:v>11.69</c:v>
                </c:pt>
                <c:pt idx="6">
                  <c:v>#N/A</c:v>
                </c:pt>
                <c:pt idx="7">
                  <c:v>10.41</c:v>
                </c:pt>
                <c:pt idx="8">
                  <c:v>#N/A</c:v>
                </c:pt>
                <c:pt idx="9">
                  <c:v>9.1300000000000008</c:v>
                </c:pt>
              </c:numCache>
            </c:numRef>
          </c:val>
          <c:extLst>
            <c:ext xmlns:c16="http://schemas.microsoft.com/office/drawing/2014/chart" uri="{C3380CC4-5D6E-409C-BE32-E72D297353CC}">
              <c16:uniqueId val="{00000009-DA97-41CA-88DC-A97BCF62592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407</c:v>
                </c:pt>
                <c:pt idx="5">
                  <c:v>391</c:v>
                </c:pt>
                <c:pt idx="8">
                  <c:v>388</c:v>
                </c:pt>
                <c:pt idx="11">
                  <c:v>405</c:v>
                </c:pt>
                <c:pt idx="14">
                  <c:v>411</c:v>
                </c:pt>
              </c:numCache>
            </c:numRef>
          </c:val>
          <c:extLst>
            <c:ext xmlns:c16="http://schemas.microsoft.com/office/drawing/2014/chart" uri="{C3380CC4-5D6E-409C-BE32-E72D297353CC}">
              <c16:uniqueId val="{00000000-BD66-4D38-8E00-65A465E714C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D66-4D38-8E00-65A465E714C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4</c:v>
                </c:pt>
                <c:pt idx="6">
                  <c:v>0</c:v>
                </c:pt>
                <c:pt idx="9">
                  <c:v>0</c:v>
                </c:pt>
                <c:pt idx="12">
                  <c:v>0</c:v>
                </c:pt>
              </c:numCache>
            </c:numRef>
          </c:val>
          <c:extLst>
            <c:ext xmlns:c16="http://schemas.microsoft.com/office/drawing/2014/chart" uri="{C3380CC4-5D6E-409C-BE32-E72D297353CC}">
              <c16:uniqueId val="{00000002-BD66-4D38-8E00-65A465E714C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D66-4D38-8E00-65A465E714C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204</c:v>
                </c:pt>
                <c:pt idx="3">
                  <c:v>205</c:v>
                </c:pt>
                <c:pt idx="6">
                  <c:v>219</c:v>
                </c:pt>
                <c:pt idx="9">
                  <c:v>238</c:v>
                </c:pt>
                <c:pt idx="12">
                  <c:v>191</c:v>
                </c:pt>
              </c:numCache>
            </c:numRef>
          </c:val>
          <c:extLst>
            <c:ext xmlns:c16="http://schemas.microsoft.com/office/drawing/2014/chart" uri="{C3380CC4-5D6E-409C-BE32-E72D297353CC}">
              <c16:uniqueId val="{00000004-BD66-4D38-8E00-65A465E714C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66-4D38-8E00-65A465E714C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D66-4D38-8E00-65A465E714C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440</c:v>
                </c:pt>
                <c:pt idx="3">
                  <c:v>432</c:v>
                </c:pt>
                <c:pt idx="6">
                  <c:v>432</c:v>
                </c:pt>
                <c:pt idx="9">
                  <c:v>471</c:v>
                </c:pt>
                <c:pt idx="12">
                  <c:v>505</c:v>
                </c:pt>
              </c:numCache>
            </c:numRef>
          </c:val>
          <c:extLst>
            <c:ext xmlns:c16="http://schemas.microsoft.com/office/drawing/2014/chart" uri="{C3380CC4-5D6E-409C-BE32-E72D297353CC}">
              <c16:uniqueId val="{00000007-BD66-4D38-8E00-65A465E714C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241</c:v>
                </c:pt>
                <c:pt idx="2">
                  <c:v>#N/A</c:v>
                </c:pt>
                <c:pt idx="3">
                  <c:v>#N/A</c:v>
                </c:pt>
                <c:pt idx="4">
                  <c:v>250</c:v>
                </c:pt>
                <c:pt idx="5">
                  <c:v>#N/A</c:v>
                </c:pt>
                <c:pt idx="6">
                  <c:v>#N/A</c:v>
                </c:pt>
                <c:pt idx="7">
                  <c:v>263</c:v>
                </c:pt>
                <c:pt idx="8">
                  <c:v>#N/A</c:v>
                </c:pt>
                <c:pt idx="9">
                  <c:v>#N/A</c:v>
                </c:pt>
                <c:pt idx="10">
                  <c:v>304</c:v>
                </c:pt>
                <c:pt idx="11">
                  <c:v>#N/A</c:v>
                </c:pt>
                <c:pt idx="12">
                  <c:v>#N/A</c:v>
                </c:pt>
                <c:pt idx="13">
                  <c:v>285</c:v>
                </c:pt>
                <c:pt idx="14">
                  <c:v>#N/A</c:v>
                </c:pt>
              </c:numCache>
            </c:numRef>
          </c:val>
          <c:smooth val="0"/>
          <c:extLst>
            <c:ext xmlns:c16="http://schemas.microsoft.com/office/drawing/2014/chart" uri="{C3380CC4-5D6E-409C-BE32-E72D297353CC}">
              <c16:uniqueId val="{00000008-BD66-4D38-8E00-65A465E714C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5024</c:v>
                </c:pt>
                <c:pt idx="5">
                  <c:v>4922</c:v>
                </c:pt>
                <c:pt idx="8">
                  <c:v>4733</c:v>
                </c:pt>
                <c:pt idx="11">
                  <c:v>4453</c:v>
                </c:pt>
                <c:pt idx="14">
                  <c:v>4131</c:v>
                </c:pt>
              </c:numCache>
            </c:numRef>
          </c:val>
          <c:extLst>
            <c:ext xmlns:c16="http://schemas.microsoft.com/office/drawing/2014/chart" uri="{C3380CC4-5D6E-409C-BE32-E72D297353CC}">
              <c16:uniqueId val="{00000000-37D9-46A7-8F0F-709A9FC0A4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35</c:v>
                </c:pt>
                <c:pt idx="5">
                  <c:v>28</c:v>
                </c:pt>
                <c:pt idx="8">
                  <c:v>21</c:v>
                </c:pt>
                <c:pt idx="11">
                  <c:v>14</c:v>
                </c:pt>
                <c:pt idx="14">
                  <c:v>7</c:v>
                </c:pt>
              </c:numCache>
            </c:numRef>
          </c:val>
          <c:extLst>
            <c:ext xmlns:c16="http://schemas.microsoft.com/office/drawing/2014/chart" uri="{C3380CC4-5D6E-409C-BE32-E72D297353CC}">
              <c16:uniqueId val="{00000001-37D9-46A7-8F0F-709A9FC0A4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1446</c:v>
                </c:pt>
                <c:pt idx="5">
                  <c:v>1495</c:v>
                </c:pt>
                <c:pt idx="8">
                  <c:v>1704</c:v>
                </c:pt>
                <c:pt idx="11">
                  <c:v>1695</c:v>
                </c:pt>
                <c:pt idx="14">
                  <c:v>1924</c:v>
                </c:pt>
              </c:numCache>
            </c:numRef>
          </c:val>
          <c:extLst>
            <c:ext xmlns:c16="http://schemas.microsoft.com/office/drawing/2014/chart" uri="{C3380CC4-5D6E-409C-BE32-E72D297353CC}">
              <c16:uniqueId val="{00000002-37D9-46A7-8F0F-709A9FC0A4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D9-46A7-8F0F-709A9FC0A4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D9-46A7-8F0F-709A9FC0A4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D9-46A7-8F0F-709A9FC0A4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612</c:v>
                </c:pt>
                <c:pt idx="3">
                  <c:v>603</c:v>
                </c:pt>
                <c:pt idx="6">
                  <c:v>585</c:v>
                </c:pt>
                <c:pt idx="9">
                  <c:v>550</c:v>
                </c:pt>
                <c:pt idx="12">
                  <c:v>550</c:v>
                </c:pt>
              </c:numCache>
            </c:numRef>
          </c:val>
          <c:extLst>
            <c:ext xmlns:c16="http://schemas.microsoft.com/office/drawing/2014/chart" uri="{C3380CC4-5D6E-409C-BE32-E72D297353CC}">
              <c16:uniqueId val="{00000006-37D9-46A7-8F0F-709A9FC0A4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c:v>
                </c:pt>
                <c:pt idx="3">
                  <c:v>1</c:v>
                </c:pt>
                <c:pt idx="6">
                  <c:v>2</c:v>
                </c:pt>
                <c:pt idx="9">
                  <c:v>2</c:v>
                </c:pt>
                <c:pt idx="12">
                  <c:v>2</c:v>
                </c:pt>
              </c:numCache>
            </c:numRef>
          </c:val>
          <c:extLst>
            <c:ext xmlns:c16="http://schemas.microsoft.com/office/drawing/2014/chart" uri="{C3380CC4-5D6E-409C-BE32-E72D297353CC}">
              <c16:uniqueId val="{00000007-37D9-46A7-8F0F-709A9FC0A4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2804</c:v>
                </c:pt>
                <c:pt idx="3">
                  <c:v>2674</c:v>
                </c:pt>
                <c:pt idx="6">
                  <c:v>2555</c:v>
                </c:pt>
                <c:pt idx="9">
                  <c:v>2449</c:v>
                </c:pt>
                <c:pt idx="12">
                  <c:v>2195</c:v>
                </c:pt>
              </c:numCache>
            </c:numRef>
          </c:val>
          <c:extLst>
            <c:ext xmlns:c16="http://schemas.microsoft.com/office/drawing/2014/chart" uri="{C3380CC4-5D6E-409C-BE32-E72D297353CC}">
              <c16:uniqueId val="{00000008-37D9-46A7-8F0F-709A9FC0A4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9-37D9-46A7-8F0F-709A9FC0A4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5953</c:v>
                </c:pt>
                <c:pt idx="3">
                  <c:v>6096</c:v>
                </c:pt>
                <c:pt idx="6">
                  <c:v>6056</c:v>
                </c:pt>
                <c:pt idx="9">
                  <c:v>5773</c:v>
                </c:pt>
                <c:pt idx="12">
                  <c:v>5458</c:v>
                </c:pt>
              </c:numCache>
            </c:numRef>
          </c:val>
          <c:extLst>
            <c:ext xmlns:c16="http://schemas.microsoft.com/office/drawing/2014/chart" uri="{C3380CC4-5D6E-409C-BE32-E72D297353CC}">
              <c16:uniqueId val="{0000000A-37D9-46A7-8F0F-709A9FC0A4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2869</c:v>
                </c:pt>
                <c:pt idx="2">
                  <c:v>#N/A</c:v>
                </c:pt>
                <c:pt idx="3">
                  <c:v>#N/A</c:v>
                </c:pt>
                <c:pt idx="4">
                  <c:v>2928</c:v>
                </c:pt>
                <c:pt idx="5">
                  <c:v>#N/A</c:v>
                </c:pt>
                <c:pt idx="6">
                  <c:v>#N/A</c:v>
                </c:pt>
                <c:pt idx="7">
                  <c:v>2738</c:v>
                </c:pt>
                <c:pt idx="8">
                  <c:v>#N/A</c:v>
                </c:pt>
                <c:pt idx="9">
                  <c:v>#N/A</c:v>
                </c:pt>
                <c:pt idx="10">
                  <c:v>2611</c:v>
                </c:pt>
                <c:pt idx="11">
                  <c:v>#N/A</c:v>
                </c:pt>
                <c:pt idx="12">
                  <c:v>#N/A</c:v>
                </c:pt>
                <c:pt idx="13">
                  <c:v>2143</c:v>
                </c:pt>
                <c:pt idx="14">
                  <c:v>#N/A</c:v>
                </c:pt>
              </c:numCache>
            </c:numRef>
          </c:val>
          <c:smooth val="0"/>
          <c:extLst>
            <c:ext xmlns:c16="http://schemas.microsoft.com/office/drawing/2014/chart" uri="{C3380CC4-5D6E-409C-BE32-E72D297353CC}">
              <c16:uniqueId val="{0000000B-37D9-46A7-8F0F-709A9FC0A4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569</c:v>
                </c:pt>
                <c:pt idx="1">
                  <c:v>645</c:v>
                </c:pt>
                <c:pt idx="2">
                  <c:v>630</c:v>
                </c:pt>
              </c:numCache>
            </c:numRef>
          </c:val>
          <c:extLst>
            <c:ext xmlns:c16="http://schemas.microsoft.com/office/drawing/2014/chart" uri="{C3380CC4-5D6E-409C-BE32-E72D297353CC}">
              <c16:uniqueId val="{00000000-239A-48B0-962F-1F027E4B254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68</c:v>
                </c:pt>
                <c:pt idx="1">
                  <c:v>68</c:v>
                </c:pt>
                <c:pt idx="2">
                  <c:v>68</c:v>
                </c:pt>
              </c:numCache>
            </c:numRef>
          </c:val>
          <c:extLst>
            <c:ext xmlns:c16="http://schemas.microsoft.com/office/drawing/2014/chart" uri="{C3380CC4-5D6E-409C-BE32-E72D297353CC}">
              <c16:uniqueId val="{00000001-239A-48B0-962F-1F027E4B254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917</c:v>
                </c:pt>
                <c:pt idx="1">
                  <c:v>821</c:v>
                </c:pt>
                <c:pt idx="2">
                  <c:v>1062</c:v>
                </c:pt>
              </c:numCache>
            </c:numRef>
          </c:val>
          <c:extLst>
            <c:ext xmlns:c16="http://schemas.microsoft.com/office/drawing/2014/chart" uri="{C3380CC4-5D6E-409C-BE32-E72D297353CC}">
              <c16:uniqueId val="{00000002-239A-48B0-962F-1F027E4B254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山形県三川町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実質公債費比率（分子）については、前年度に比べやや</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している。元利償還金については、低利率での借入等により地方債現在高を減少させ、元利償還金を抑えている。公営企業債の元利償還金に対する繰入金について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今年度から償還開始した分よりも前年度償還終了した分の元利償還額が多かったため、減少した</a:t>
          </a:r>
          <a:r>
            <a:rPr kumimoji="1" lang="ja-JP" altLang="ja-JP" sz="1100">
              <a:solidFill>
                <a:schemeClr val="dk1"/>
              </a:solidFill>
              <a:effectLst/>
              <a:latin typeface="+mn-lt"/>
              <a:ea typeface="+mn-ea"/>
              <a:cs typeface="+mn-cs"/>
            </a:rPr>
            <a:t>。今後も新規の地方債発行抑制や繰上償還によって、実質公債費比率（分子）を減少させるよう努めていく。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本町において満期一括償還地方債は発行していない。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山形県三川町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将来負担比率（分子）について、前年度より</a:t>
          </a:r>
          <a:r>
            <a:rPr kumimoji="1" lang="en-US" altLang="ja-JP" sz="1100">
              <a:solidFill>
                <a:schemeClr val="dk1"/>
              </a:solidFill>
              <a:effectLst/>
              <a:latin typeface="+mn-lt"/>
              <a:ea typeface="+mn-ea"/>
              <a:cs typeface="+mn-cs"/>
            </a:rPr>
            <a:t>468</a:t>
          </a:r>
          <a:r>
            <a:rPr kumimoji="1" lang="ja-JP" altLang="ja-JP" sz="1100">
              <a:solidFill>
                <a:schemeClr val="dk1"/>
              </a:solidFill>
              <a:effectLst/>
              <a:latin typeface="+mn-lt"/>
              <a:ea typeface="+mn-ea"/>
              <a:cs typeface="+mn-cs"/>
            </a:rPr>
            <a:t>百万円減少した。将来負担額の中で最も大きな要因である地方債現在高については、起債抑制や繰上償還等により２５年度以降は５０億円を下回っていたが、子育て交流施設整備や一般廃棄物等処理施設整備などの大型事業の実施に伴う起債により、令和元年度に平成２８年度以来再び５０億円を上回った。一方、公営企業債等については、計画的な償還により、着実に減少している。</a:t>
          </a:r>
          <a:endParaRPr lang="ja-JP" altLang="ja-JP" sz="1400">
            <a:effectLst/>
          </a:endParaRPr>
        </a:p>
        <a:p>
          <a:r>
            <a:rPr kumimoji="1" lang="ja-JP" altLang="ja-JP" sz="1100">
              <a:solidFill>
                <a:schemeClr val="dk1"/>
              </a:solidFill>
              <a:effectLst/>
              <a:latin typeface="+mn-lt"/>
              <a:ea typeface="+mn-ea"/>
              <a:cs typeface="+mn-cs"/>
            </a:rPr>
            <a:t>充当可能財源等については、充当可能基金</a:t>
          </a:r>
          <a:r>
            <a:rPr kumimoji="1" lang="ja-JP" altLang="en-US" sz="1100">
              <a:solidFill>
                <a:schemeClr val="dk1"/>
              </a:solidFill>
              <a:effectLst/>
              <a:latin typeface="+mn-lt"/>
              <a:ea typeface="+mn-ea"/>
              <a:cs typeface="+mn-cs"/>
            </a:rPr>
            <a:t>が増加した一方、</a:t>
          </a:r>
          <a:r>
            <a:rPr kumimoji="1" lang="ja-JP" altLang="ja-JP" sz="1100">
              <a:solidFill>
                <a:schemeClr val="dk1"/>
              </a:solidFill>
              <a:effectLst/>
              <a:latin typeface="+mn-lt"/>
              <a:ea typeface="+mn-ea"/>
              <a:cs typeface="+mn-cs"/>
            </a:rPr>
            <a:t>基準財政需要額に算入される経費が減少したことなどにより、前年度よ</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今後、充当可能基金を着実に積み立てていくほか、起債抑制等に努め地方債現在高を減少させ、将来負担比率（分子）を減少させていくことが課題となる。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山形県三川町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ふるさと応援寄附金の増によりふるさと基金積立金が増加し、</a:t>
          </a:r>
          <a:r>
            <a:rPr kumimoji="1" lang="ja-JP" altLang="ja-JP" sz="1100">
              <a:solidFill>
                <a:schemeClr val="dk1"/>
              </a:solidFill>
              <a:effectLst/>
              <a:latin typeface="+mn-lt"/>
              <a:ea typeface="+mn-ea"/>
              <a:cs typeface="+mn-cs"/>
            </a:rPr>
            <a:t>基金全体で</a:t>
          </a:r>
          <a:r>
            <a:rPr kumimoji="1" lang="en-US" altLang="ja-JP" sz="1100">
              <a:solidFill>
                <a:schemeClr val="dk1"/>
              </a:solidFill>
              <a:effectLst/>
              <a:latin typeface="+mn-lt"/>
              <a:ea typeface="+mn-ea"/>
              <a:cs typeface="+mn-cs"/>
            </a:rPr>
            <a:t>225</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基金使途の明確化を図るために、財政調整基金を取崩して個々の特定目的基金に積立てていく予定である。なお、その額は予算状況を見て対応していくことになるが、基金を充てる事業が後年度に順次控えているため、今後の全体額は減少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ふるさと基金：地域の特色を生かした魅力ある地域づくり</a:t>
          </a:r>
          <a:endParaRPr lang="ja-JP" altLang="ja-JP" sz="1400">
            <a:effectLst/>
          </a:endParaRPr>
        </a:p>
        <a:p>
          <a:r>
            <a:rPr kumimoji="1" lang="ja-JP" altLang="ja-JP" sz="1100">
              <a:solidFill>
                <a:schemeClr val="dk1"/>
              </a:solidFill>
              <a:effectLst/>
              <a:latin typeface="+mn-lt"/>
              <a:ea typeface="+mn-ea"/>
              <a:cs typeface="+mn-cs"/>
            </a:rPr>
            <a:t>教育施設整備基金：教育施設等の整備</a:t>
          </a:r>
          <a:endParaRPr lang="ja-JP" altLang="ja-JP" sz="1400">
            <a:effectLst/>
          </a:endParaRPr>
        </a:p>
        <a:p>
          <a:r>
            <a:rPr kumimoji="1" lang="ja-JP" altLang="ja-JP" sz="1100">
              <a:solidFill>
                <a:schemeClr val="dk1"/>
              </a:solidFill>
              <a:effectLst/>
              <a:latin typeface="+mn-lt"/>
              <a:ea typeface="+mn-ea"/>
              <a:cs typeface="+mn-cs"/>
            </a:rPr>
            <a:t>温泉施設基金：なの花温泉田田入浴施設等の整備</a:t>
          </a:r>
          <a:endParaRPr lang="ja-JP" altLang="ja-JP" sz="1400">
            <a:effectLst/>
          </a:endParaRPr>
        </a:p>
        <a:p>
          <a:r>
            <a:rPr kumimoji="1" lang="ja-JP" altLang="ja-JP" sz="1100">
              <a:solidFill>
                <a:schemeClr val="dk1"/>
              </a:solidFill>
              <a:effectLst/>
              <a:latin typeface="+mn-lt"/>
              <a:ea typeface="+mn-ea"/>
              <a:cs typeface="+mn-cs"/>
            </a:rPr>
            <a:t>国際交流基金：国際化に適切に対応する人材育成及び国際交流促進</a:t>
          </a:r>
          <a:endParaRPr lang="ja-JP" altLang="ja-JP" sz="1400">
            <a:effectLst/>
          </a:endParaRPr>
        </a:p>
        <a:p>
          <a:r>
            <a:rPr kumimoji="1" lang="ja-JP" altLang="ja-JP" sz="1100">
              <a:solidFill>
                <a:schemeClr val="dk1"/>
              </a:solidFill>
              <a:effectLst/>
              <a:latin typeface="+mn-lt"/>
              <a:ea typeface="+mn-ea"/>
              <a:cs typeface="+mn-cs"/>
            </a:rPr>
            <a:t>森林環境贈与税基金：木材の利用促進及び森林整備の普及啓発等</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ふるさと基金：ふるさと応援寄附金の増によりふるさと基金積立金が増加し、</a:t>
          </a:r>
          <a:r>
            <a:rPr kumimoji="1" lang="en-US" altLang="ja-JP" sz="1100">
              <a:solidFill>
                <a:schemeClr val="dk1"/>
              </a:solidFill>
              <a:effectLst/>
              <a:latin typeface="+mn-lt"/>
              <a:ea typeface="+mn-ea"/>
              <a:cs typeface="+mn-cs"/>
            </a:rPr>
            <a:t>218</a:t>
          </a:r>
          <a:r>
            <a:rPr kumimoji="1" lang="ja-JP" altLang="ja-JP" sz="1100">
              <a:solidFill>
                <a:schemeClr val="dk1"/>
              </a:solidFill>
              <a:effectLst/>
              <a:latin typeface="+mn-lt"/>
              <a:ea typeface="+mn-ea"/>
              <a:cs typeface="+mn-cs"/>
            </a:rPr>
            <a:t>百万円増</a:t>
          </a:r>
          <a:endParaRPr lang="ja-JP" altLang="ja-JP" sz="1400">
            <a:effectLst/>
          </a:endParaRPr>
        </a:p>
        <a:p>
          <a:r>
            <a:rPr kumimoji="1" lang="ja-JP" altLang="ja-JP" sz="1100">
              <a:solidFill>
                <a:schemeClr val="dk1"/>
              </a:solidFill>
              <a:effectLst/>
              <a:latin typeface="+mn-lt"/>
              <a:ea typeface="+mn-ea"/>
              <a:cs typeface="+mn-cs"/>
            </a:rPr>
            <a:t>教育施設整備基金：</a:t>
          </a:r>
          <a:r>
            <a:rPr kumimoji="1" lang="ja-JP" altLang="en-US" sz="1100">
              <a:solidFill>
                <a:schemeClr val="dk1"/>
              </a:solidFill>
              <a:effectLst/>
              <a:latin typeface="+mn-lt"/>
              <a:ea typeface="+mn-ea"/>
              <a:cs typeface="+mn-cs"/>
            </a:rPr>
            <a:t>積立額が取崩額を上回ったため</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a:t>
          </a:r>
          <a:endParaRPr lang="ja-JP" altLang="ja-JP" sz="1400">
            <a:effectLst/>
          </a:endParaRPr>
        </a:p>
        <a:p>
          <a:r>
            <a:rPr kumimoji="1" lang="ja-JP" altLang="ja-JP" sz="1100">
              <a:solidFill>
                <a:schemeClr val="dk1"/>
              </a:solidFill>
              <a:effectLst/>
              <a:latin typeface="+mn-lt"/>
              <a:ea typeface="+mn-ea"/>
              <a:cs typeface="+mn-cs"/>
            </a:rPr>
            <a:t>温泉施設基金：</a:t>
          </a:r>
          <a:r>
            <a:rPr kumimoji="1" lang="ja-JP" altLang="en-US" sz="1100">
              <a:solidFill>
                <a:schemeClr val="dk1"/>
              </a:solidFill>
              <a:effectLst/>
              <a:latin typeface="+mn-lt"/>
              <a:ea typeface="+mn-ea"/>
              <a:cs typeface="+mn-cs"/>
            </a:rPr>
            <a:t>温泉</a:t>
          </a:r>
          <a:r>
            <a:rPr kumimoji="1" lang="ja-JP" altLang="ja-JP" sz="1100">
              <a:solidFill>
                <a:schemeClr val="dk1"/>
              </a:solidFill>
              <a:effectLst/>
              <a:latin typeface="+mn-lt"/>
              <a:ea typeface="+mn-ea"/>
              <a:cs typeface="+mn-cs"/>
            </a:rPr>
            <a:t>施設</a:t>
          </a:r>
          <a:r>
            <a:rPr kumimoji="1" lang="ja-JP" altLang="en-US" sz="1100">
              <a:solidFill>
                <a:schemeClr val="dk1"/>
              </a:solidFill>
              <a:effectLst/>
              <a:latin typeface="+mn-lt"/>
              <a:ea typeface="+mn-ea"/>
              <a:cs typeface="+mn-cs"/>
            </a:rPr>
            <a:t>天井外改修工事に充当したことにより、</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a:t>
          </a:r>
          <a:endParaRPr lang="ja-JP" altLang="ja-JP" sz="1400">
            <a:effectLst/>
          </a:endParaRPr>
        </a:p>
        <a:p>
          <a:r>
            <a:rPr kumimoji="1" lang="ja-JP" altLang="ja-JP" sz="1100">
              <a:solidFill>
                <a:schemeClr val="dk1"/>
              </a:solidFill>
              <a:effectLst/>
              <a:latin typeface="+mn-lt"/>
              <a:ea typeface="+mn-ea"/>
              <a:cs typeface="+mn-cs"/>
            </a:rPr>
            <a:t>国際交流基金：</a:t>
          </a:r>
          <a:r>
            <a:rPr kumimoji="1" lang="ja-JP" altLang="en-US" sz="1100">
              <a:solidFill>
                <a:schemeClr val="dk1"/>
              </a:solidFill>
              <a:effectLst/>
              <a:latin typeface="+mn-lt"/>
              <a:ea typeface="+mn-ea"/>
              <a:cs typeface="+mn-cs"/>
            </a:rPr>
            <a:t>取崩し等が無かったため、</a:t>
          </a:r>
          <a:r>
            <a:rPr kumimoji="1" lang="ja-JP" altLang="ja-JP" sz="1100">
              <a:solidFill>
                <a:schemeClr val="dk1"/>
              </a:solidFill>
              <a:effectLst/>
              <a:latin typeface="+mn-lt"/>
              <a:ea typeface="+mn-ea"/>
              <a:cs typeface="+mn-cs"/>
            </a:rPr>
            <a:t>増減なし</a:t>
          </a:r>
          <a:endParaRPr lang="ja-JP" altLang="ja-JP" sz="1400">
            <a:effectLst/>
          </a:endParaRPr>
        </a:p>
        <a:p>
          <a:r>
            <a:rPr kumimoji="1" lang="ja-JP" altLang="ja-JP" sz="1100">
              <a:solidFill>
                <a:schemeClr val="dk1"/>
              </a:solidFill>
              <a:effectLst/>
              <a:latin typeface="+mn-lt"/>
              <a:ea typeface="+mn-ea"/>
              <a:cs typeface="+mn-cs"/>
            </a:rPr>
            <a:t>森林環境贈与税基金：積立のみを行ったことで、</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百万円増</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ふるさと基金：投資的経費に多額を取崩すため、減少予定。</a:t>
          </a:r>
          <a:endParaRPr lang="ja-JP" altLang="ja-JP" sz="1400">
            <a:effectLst/>
          </a:endParaRPr>
        </a:p>
        <a:p>
          <a:r>
            <a:rPr kumimoji="1" lang="ja-JP" altLang="ja-JP" sz="1100">
              <a:solidFill>
                <a:schemeClr val="dk1"/>
              </a:solidFill>
              <a:effectLst/>
              <a:latin typeface="+mn-lt"/>
              <a:ea typeface="+mn-ea"/>
              <a:cs typeface="+mn-cs"/>
            </a:rPr>
            <a:t>教育施設整備基金：</a:t>
          </a:r>
          <a:r>
            <a:rPr kumimoji="1" lang="ja-JP" altLang="en-US" sz="1100">
              <a:solidFill>
                <a:schemeClr val="dk1"/>
              </a:solidFill>
              <a:effectLst/>
              <a:latin typeface="+mn-lt"/>
              <a:ea typeface="+mn-ea"/>
              <a:cs typeface="+mn-cs"/>
            </a:rPr>
            <a:t>町立幼稚園</a:t>
          </a:r>
          <a:r>
            <a:rPr kumimoji="1" lang="ja-JP" altLang="ja-JP" sz="1100">
              <a:solidFill>
                <a:schemeClr val="dk1"/>
              </a:solidFill>
              <a:effectLst/>
              <a:latin typeface="+mn-lt"/>
              <a:ea typeface="+mn-ea"/>
              <a:cs typeface="+mn-cs"/>
            </a:rPr>
            <a:t>の大規模改修</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で多額を取崩すため、減少予定。</a:t>
          </a:r>
          <a:endParaRPr lang="ja-JP" altLang="ja-JP" sz="1400">
            <a:effectLst/>
          </a:endParaRPr>
        </a:p>
        <a:p>
          <a:r>
            <a:rPr kumimoji="1" lang="ja-JP" altLang="ja-JP" sz="1100">
              <a:solidFill>
                <a:schemeClr val="dk1"/>
              </a:solidFill>
              <a:effectLst/>
              <a:latin typeface="+mn-lt"/>
              <a:ea typeface="+mn-ea"/>
              <a:cs typeface="+mn-cs"/>
            </a:rPr>
            <a:t>温泉施設基金：温泉施設の大規模改修事業で多額を取崩すため、減少予定。</a:t>
          </a:r>
          <a:endParaRPr lang="ja-JP" altLang="ja-JP" sz="1400">
            <a:effectLst/>
          </a:endParaRPr>
        </a:p>
        <a:p>
          <a:r>
            <a:rPr kumimoji="1" lang="ja-JP" altLang="ja-JP" sz="1100">
              <a:solidFill>
                <a:schemeClr val="dk1"/>
              </a:solidFill>
              <a:effectLst/>
              <a:latin typeface="+mn-lt"/>
              <a:ea typeface="+mn-ea"/>
              <a:cs typeface="+mn-cs"/>
            </a:rPr>
            <a:t>国際交流基金：今後も同額程度を維持する予定。</a:t>
          </a:r>
          <a:endParaRPr lang="ja-JP" altLang="ja-JP" sz="1400">
            <a:effectLst/>
          </a:endParaRPr>
        </a:p>
        <a:p>
          <a:r>
            <a:rPr kumimoji="1" lang="ja-JP" altLang="ja-JP" sz="1100">
              <a:solidFill>
                <a:schemeClr val="dk1"/>
              </a:solidFill>
              <a:effectLst/>
              <a:latin typeface="+mn-lt"/>
              <a:ea typeface="+mn-ea"/>
              <a:cs typeface="+mn-cs"/>
            </a:rPr>
            <a:t>森林環境贈与税基金：今後も増加予定。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取崩し額が積立額上回ったことにより、</a:t>
          </a:r>
          <a:r>
            <a:rPr lang="en-US" altLang="ja-JP" sz="1100">
              <a:solidFill>
                <a:schemeClr val="dk1"/>
              </a:solidFill>
              <a:effectLst/>
              <a:latin typeface="+mn-lt"/>
              <a:ea typeface="+mn-ea"/>
              <a:cs typeface="+mn-cs"/>
            </a:rPr>
            <a:t>15</a:t>
          </a:r>
          <a:r>
            <a:rPr lang="ja-JP" altLang="ja-JP" sz="1100">
              <a:solidFill>
                <a:schemeClr val="dk1"/>
              </a:solidFill>
              <a:effectLst/>
              <a:latin typeface="+mn-lt"/>
              <a:ea typeface="+mn-ea"/>
              <a:cs typeface="+mn-cs"/>
            </a:rPr>
            <a:t>百万円</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予算状況を見て対応していくが、各種事業が控えているため今後減少予定である。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減債基金ついては取崩</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とほぼ同額積立をしたため増減はなかった。</a:t>
          </a:r>
          <a:endParaRPr kumimoji="0" lang="en-US" altLang="ja-JP" sz="1400">
            <a:solidFill>
              <a:schemeClr val="dk1"/>
            </a:solidFill>
            <a:effectLst/>
            <a:latin typeface="+mn-lt"/>
            <a:ea typeface="+mn-ea"/>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地方債の償還予定を踏まえ対応していく。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山形県三川町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7,009
6,971
33.22
5,904,081
5,613,835
282,915
3,095,777
5,457,916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財政力指数は、近年はほぼ横ばいで推移している。今後も引き続き税収の徴収率向上に努め、人件費の抑制や歳出削減の徹底により財政の健全化を図っていく。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49288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216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49288</xdr:rowOff>
    </xdr:from>
    <xdr:to>
      <xdr:col>19</xdr:col>
      <xdr:colOff>133350</xdr:colOff>
      <xdr:row>43</xdr:row>
      <xdr:rowOff>49288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49288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986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3326</xdr:rowOff>
    </xdr:from>
    <xdr:to>
      <xdr:col>11</xdr:col>
      <xdr:colOff>31750</xdr:colOff>
      <xdr:row>43</xdr:row>
      <xdr:rowOff>26307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7567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15015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169938</xdr:rowOff>
    </xdr:from>
    <xdr:to>
      <xdr:col>19</xdr:col>
      <xdr:colOff>184150</xdr:colOff>
      <xdr:row>43</xdr:row>
      <xdr:rowOff>100088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169938</xdr:rowOff>
    </xdr:from>
    <xdr:to>
      <xdr:col>15</xdr:col>
      <xdr:colOff>133350</xdr:colOff>
      <xdr:row>43</xdr:row>
      <xdr:rowOff>100088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123976</xdr:rowOff>
    </xdr:from>
    <xdr:to>
      <xdr:col>7</xdr:col>
      <xdr:colOff>31750</xdr:colOff>
      <xdr:row>43</xdr:row>
      <xdr:rowOff>54126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64303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大型の借入に係る元金償還が開始されたことによる公債費の増加や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職員給与の改定等による人件費の増加により、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ポイント増加した。その結果、類似団体平均を</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ポイント上回った。新規地方債の発行抑制等の方針を今後も継続し、公債費の適正化に努めていくとともに、人件費についても、定員適正化計画に基づき、更なる経費節減に努める必要がある。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107315</xdr:rowOff>
    </xdr:from>
    <xdr:to>
      <xdr:col>23</xdr:col>
      <xdr:colOff>133350</xdr:colOff>
      <xdr:row>61</xdr:row>
      <xdr:rowOff>145521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65765"/>
          <a:ext cx="8382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32914</xdr:rowOff>
    </xdr:from>
    <xdr:to>
      <xdr:col>19</xdr:col>
      <xdr:colOff>133350</xdr:colOff>
      <xdr:row>61</xdr:row>
      <xdr:rowOff>107315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91364"/>
          <a:ext cx="889000" cy="7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123931</xdr:rowOff>
    </xdr:from>
    <xdr:to>
      <xdr:col>15</xdr:col>
      <xdr:colOff>82550</xdr:colOff>
      <xdr:row>61</xdr:row>
      <xdr:rowOff>32914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10931"/>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123931</xdr:rowOff>
    </xdr:from>
    <xdr:to>
      <xdr:col>11</xdr:col>
      <xdr:colOff>31750</xdr:colOff>
      <xdr:row>61</xdr:row>
      <xdr:rowOff>53022</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10931"/>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94721</xdr:rowOff>
    </xdr:from>
    <xdr:to>
      <xdr:col>23</xdr:col>
      <xdr:colOff>184150</xdr:colOff>
      <xdr:row>62</xdr:row>
      <xdr:rowOff>24871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66798</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2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56515</xdr:rowOff>
    </xdr:from>
    <xdr:to>
      <xdr:col>19</xdr:col>
      <xdr:colOff>184150</xdr:colOff>
      <xdr:row>61</xdr:row>
      <xdr:rowOff>158115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142892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01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153564</xdr:rowOff>
    </xdr:from>
    <xdr:to>
      <xdr:col>15</xdr:col>
      <xdr:colOff>133350</xdr:colOff>
      <xdr:row>61</xdr:row>
      <xdr:rowOff>83714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93891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20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73131</xdr:rowOff>
    </xdr:from>
    <xdr:to>
      <xdr:col>11</xdr:col>
      <xdr:colOff>82550</xdr:colOff>
      <xdr:row>61</xdr:row>
      <xdr:rowOff>3281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13458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2222</xdr:rowOff>
    </xdr:from>
    <xdr:to>
      <xdr:col>7</xdr:col>
      <xdr:colOff>31750</xdr:colOff>
      <xdr:row>61</xdr:row>
      <xdr:rowOff>103822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113999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[284,512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人件費、物件費等の合計額の人口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人当たりの金額は類似団体平均を</a:t>
          </a:r>
          <a:r>
            <a:rPr kumimoji="1" lang="en-US" altLang="ja-JP" sz="1100">
              <a:solidFill>
                <a:schemeClr val="dk1"/>
              </a:solidFill>
              <a:effectLst/>
              <a:latin typeface="+mn-lt"/>
              <a:ea typeface="+mn-ea"/>
              <a:cs typeface="+mn-cs"/>
            </a:rPr>
            <a:t>47,519</a:t>
          </a:r>
          <a:r>
            <a:rPr kumimoji="1" lang="ja-JP" altLang="ja-JP" sz="1100">
              <a:solidFill>
                <a:schemeClr val="dk1"/>
              </a:solidFill>
              <a:effectLst/>
              <a:latin typeface="+mn-lt"/>
              <a:ea typeface="+mn-ea"/>
              <a:cs typeface="+mn-cs"/>
            </a:rPr>
            <a:t>円下回っている。これは、新規職員の採用抑制等により、人件費を抑制していることなどが挙げられる。しかしながら</a:t>
          </a:r>
          <a:r>
            <a:rPr kumimoji="1" lang="ja-JP" altLang="en-US" sz="1100">
              <a:solidFill>
                <a:schemeClr val="dk1"/>
              </a:solidFill>
              <a:effectLst/>
              <a:latin typeface="+mn-lt"/>
              <a:ea typeface="+mn-ea"/>
              <a:cs typeface="+mn-cs"/>
            </a:rPr>
            <a:t>人件費、物件費は増加しており、</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も増加</a:t>
          </a:r>
          <a:r>
            <a:rPr kumimoji="1" lang="ja-JP" altLang="ja-JP" sz="1100">
              <a:solidFill>
                <a:schemeClr val="dk1"/>
              </a:solidFill>
              <a:effectLst/>
              <a:latin typeface="+mn-lt"/>
              <a:ea typeface="+mn-ea"/>
              <a:cs typeface="+mn-cs"/>
            </a:rPr>
            <a:t>が続くと予測され</a:t>
          </a:r>
          <a:r>
            <a:rPr kumimoji="1" lang="ja-JP" altLang="en-US" sz="1100">
              <a:solidFill>
                <a:schemeClr val="dk1"/>
              </a:solidFill>
              <a:effectLst/>
              <a:latin typeface="+mn-lt"/>
              <a:ea typeface="+mn-ea"/>
              <a:cs typeface="+mn-cs"/>
            </a:rPr>
            <a:t>ることや</a:t>
          </a:r>
          <a:r>
            <a:rPr kumimoji="1" lang="ja-JP" altLang="ja-JP" sz="1100">
              <a:solidFill>
                <a:schemeClr val="dk1"/>
              </a:solidFill>
              <a:effectLst/>
              <a:latin typeface="+mn-lt"/>
              <a:ea typeface="+mn-ea"/>
              <a:cs typeface="+mn-cs"/>
            </a:rPr>
            <a:t>、公共施設の経年劣化に対応するための維持経費等が一定程度発生すると想定される</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、引き続き経費節減に努めていく。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124941</xdr:rowOff>
    </xdr:from>
    <xdr:to>
      <xdr:col>23</xdr:col>
      <xdr:colOff>133350</xdr:colOff>
      <xdr:row>81</xdr:row>
      <xdr:rowOff>142060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12391"/>
          <a:ext cx="838200" cy="1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126836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14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124941</xdr:rowOff>
    </xdr:from>
    <xdr:to>
      <xdr:col>19</xdr:col>
      <xdr:colOff>133350</xdr:colOff>
      <xdr:row>81</xdr:row>
      <xdr:rowOff>128721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12391"/>
          <a:ext cx="889000" cy="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117328</xdr:rowOff>
    </xdr:from>
    <xdr:to>
      <xdr:col>15</xdr:col>
      <xdr:colOff>82550</xdr:colOff>
      <xdr:row>81</xdr:row>
      <xdr:rowOff>128721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04778"/>
          <a:ext cx="889000" cy="1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114365</xdr:rowOff>
    </xdr:from>
    <xdr:to>
      <xdr:col>11</xdr:col>
      <xdr:colOff>31750</xdr:colOff>
      <xdr:row>81</xdr:row>
      <xdr:rowOff>117328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01815"/>
          <a:ext cx="889000" cy="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91260</xdr:rowOff>
    </xdr:from>
    <xdr:to>
      <xdr:col>23</xdr:col>
      <xdr:colOff>184150</xdr:colOff>
      <xdr:row>82</xdr:row>
      <xdr:rowOff>21410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7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12537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74141</xdr:rowOff>
    </xdr:from>
    <xdr:to>
      <xdr:col>19</xdr:col>
      <xdr:colOff>184150</xdr:colOff>
      <xdr:row>82</xdr:row>
      <xdr:rowOff>4291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6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14468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3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77921</xdr:rowOff>
    </xdr:from>
    <xdr:to>
      <xdr:col>15</xdr:col>
      <xdr:colOff>133350</xdr:colOff>
      <xdr:row>82</xdr:row>
      <xdr:rowOff>8071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6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18248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34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66528</xdr:rowOff>
    </xdr:from>
    <xdr:to>
      <xdr:col>11</xdr:col>
      <xdr:colOff>82550</xdr:colOff>
      <xdr:row>81</xdr:row>
      <xdr:rowOff>168128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5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6855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22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63565</xdr:rowOff>
    </xdr:from>
    <xdr:to>
      <xdr:col>7</xdr:col>
      <xdr:colOff>31750</xdr:colOff>
      <xdr:row>81</xdr:row>
      <xdr:rowOff>165165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3892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19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新規採用者・退職者数の変動に加え、階層の変動等によって前年度を</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。昇格・昇任基準の見直しを図るとともに、引き続き定員適正化計画を進めつつ給与管理に努めていく。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88195</xdr:rowOff>
    </xdr:from>
    <xdr:to>
      <xdr:col>81</xdr:col>
      <xdr:colOff>44450</xdr:colOff>
      <xdr:row>86</xdr:row>
      <xdr:rowOff>115005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3289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74789</xdr:rowOff>
    </xdr:from>
    <xdr:to>
      <xdr:col>77</xdr:col>
      <xdr:colOff>44450</xdr:colOff>
      <xdr:row>86</xdr:row>
      <xdr:rowOff>115005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194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86</xdr:row>
      <xdr:rowOff>74789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85434"/>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165805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8543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9472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5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64205</xdr:rowOff>
    </xdr:from>
    <xdr:to>
      <xdr:col>77</xdr:col>
      <xdr:colOff>95250</xdr:colOff>
      <xdr:row>86</xdr:row>
      <xdr:rowOff>165805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9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110366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近年はほぼ横ば</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で推移しており、令和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年度においては類似団体平均を</a:t>
          </a:r>
          <a:r>
            <a:rPr kumimoji="1" lang="en-US" altLang="ja-JP" sz="1100">
              <a:solidFill>
                <a:schemeClr val="dk1"/>
              </a:solidFill>
              <a:effectLst/>
              <a:latin typeface="+mn-lt"/>
              <a:ea typeface="+mn-ea"/>
              <a:cs typeface="+mn-cs"/>
            </a:rPr>
            <a:t>2.15</a:t>
          </a:r>
          <a:r>
            <a:rPr kumimoji="1" lang="ja-JP" altLang="ja-JP" sz="1100">
              <a:solidFill>
                <a:schemeClr val="dk1"/>
              </a:solidFill>
              <a:effectLst/>
              <a:latin typeface="+mn-lt"/>
              <a:ea typeface="+mn-ea"/>
              <a:cs typeface="+mn-cs"/>
            </a:rPr>
            <a:t>人下回っている。</a:t>
          </a:r>
          <a:endParaRPr lang="ja-JP" altLang="ja-JP" sz="1400">
            <a:effectLst/>
          </a:endParaRPr>
        </a:p>
        <a:p>
          <a:r>
            <a:rPr kumimoji="1" lang="ja-JP" altLang="ja-JP" sz="1100">
              <a:solidFill>
                <a:schemeClr val="dk1"/>
              </a:solidFill>
              <a:effectLst/>
              <a:latin typeface="+mn-lt"/>
              <a:ea typeface="+mn-ea"/>
              <a:cs typeface="+mn-cs"/>
            </a:rPr>
            <a:t>定員適正化計画に基づく組織機構や事務事業の計画的な見直しを引き続き行う。</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18764</xdr:rowOff>
    </xdr:from>
    <xdr:to>
      <xdr:col>81</xdr:col>
      <xdr:colOff>44450</xdr:colOff>
      <xdr:row>60</xdr:row>
      <xdr:rowOff>33242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0576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5493</xdr:rowOff>
    </xdr:from>
    <xdr:to>
      <xdr:col>77</xdr:col>
      <xdr:colOff>44450</xdr:colOff>
      <xdr:row>60</xdr:row>
      <xdr:rowOff>18764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92493"/>
          <a:ext cx="8890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3080</xdr:rowOff>
    </xdr:from>
    <xdr:to>
      <xdr:col>72</xdr:col>
      <xdr:colOff>203200</xdr:colOff>
      <xdr:row>60</xdr:row>
      <xdr:rowOff>5493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90080"/>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167894</xdr:rowOff>
    </xdr:from>
    <xdr:to>
      <xdr:col>68</xdr:col>
      <xdr:colOff>152400</xdr:colOff>
      <xdr:row>60</xdr:row>
      <xdr:rowOff>3080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83444"/>
          <a:ext cx="889000" cy="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153892</xdr:rowOff>
    </xdr:from>
    <xdr:to>
      <xdr:col>81</xdr:col>
      <xdr:colOff>95250</xdr:colOff>
      <xdr:row>60</xdr:row>
      <xdr:rowOff>84042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6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170419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1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139414</xdr:rowOff>
    </xdr:from>
    <xdr:to>
      <xdr:col>77</xdr:col>
      <xdr:colOff>95250</xdr:colOff>
      <xdr:row>60</xdr:row>
      <xdr:rowOff>69564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79741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23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126143</xdr:rowOff>
    </xdr:from>
    <xdr:to>
      <xdr:col>73</xdr:col>
      <xdr:colOff>44450</xdr:colOff>
      <xdr:row>60</xdr:row>
      <xdr:rowOff>56293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4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66470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1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123730</xdr:rowOff>
    </xdr:from>
    <xdr:to>
      <xdr:col>68</xdr:col>
      <xdr:colOff>203200</xdr:colOff>
      <xdr:row>60</xdr:row>
      <xdr:rowOff>53880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3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64057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117094</xdr:rowOff>
    </xdr:from>
    <xdr:to>
      <xdr:col>64</xdr:col>
      <xdr:colOff>152400</xdr:colOff>
      <xdr:row>60</xdr:row>
      <xdr:rowOff>47244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57421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実質公債費比率は、ほぼ横ばいの数値となっているものの、普通建設事業に係る起債の償還等により、類似団体平均を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ポイント上回っている。今後とも新規地方債の発行抑制に努め、実質公債費比率の減少を図っていく。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39878</xdr:rowOff>
    </xdr:from>
    <xdr:to>
      <xdr:col>81</xdr:col>
      <xdr:colOff>44450</xdr:colOff>
      <xdr:row>42</xdr:row>
      <xdr:rowOff>59182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4077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15748</xdr:rowOff>
    </xdr:from>
    <xdr:to>
      <xdr:col>77</xdr:col>
      <xdr:colOff>44450</xdr:colOff>
      <xdr:row>42</xdr:row>
      <xdr:rowOff>39878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21664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15748</xdr:rowOff>
    </xdr:from>
    <xdr:to>
      <xdr:col>72</xdr:col>
      <xdr:colOff>203200</xdr:colOff>
      <xdr:row>42</xdr:row>
      <xdr:rowOff>54356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2166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54356</xdr:rowOff>
    </xdr:from>
    <xdr:to>
      <xdr:col>68</xdr:col>
      <xdr:colOff>152400</xdr:colOff>
      <xdr:row>42</xdr:row>
      <xdr:rowOff>92964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2552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8382</xdr:rowOff>
    </xdr:from>
    <xdr:to>
      <xdr:col>81</xdr:col>
      <xdr:colOff>95250</xdr:colOff>
      <xdr:row>42</xdr:row>
      <xdr:rowOff>109982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151909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8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160528</xdr:rowOff>
    </xdr:from>
    <xdr:to>
      <xdr:col>77</xdr:col>
      <xdr:colOff>95250</xdr:colOff>
      <xdr:row>42</xdr:row>
      <xdr:rowOff>90678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75455</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7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136398</xdr:rowOff>
    </xdr:from>
    <xdr:to>
      <xdr:col>73</xdr:col>
      <xdr:colOff>44450</xdr:colOff>
      <xdr:row>42</xdr:row>
      <xdr:rowOff>66548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51325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3556</xdr:rowOff>
    </xdr:from>
    <xdr:to>
      <xdr:col>68</xdr:col>
      <xdr:colOff>203200</xdr:colOff>
      <xdr:row>42</xdr:row>
      <xdr:rowOff>105156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89933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42164</xdr:rowOff>
    </xdr:from>
    <xdr:to>
      <xdr:col>64</xdr:col>
      <xdr:colOff>152400</xdr:colOff>
      <xdr:row>42</xdr:row>
      <xdr:rowOff>143764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128541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令和６年度に農業集落排水事業特別会計、下水道</a:t>
          </a:r>
          <a:r>
            <a:rPr kumimoji="1" lang="ja-JP" altLang="ja-JP" sz="1100">
              <a:solidFill>
                <a:schemeClr val="dk1"/>
              </a:solidFill>
              <a:effectLst/>
              <a:latin typeface="+mn-lt"/>
              <a:ea typeface="+mn-ea"/>
              <a:cs typeface="+mn-cs"/>
            </a:rPr>
            <a:t>事業特別会計</a:t>
          </a:r>
          <a:r>
            <a:rPr kumimoji="1" lang="ja-JP" altLang="en-US" sz="1100">
              <a:solidFill>
                <a:schemeClr val="dk1"/>
              </a:solidFill>
              <a:effectLst/>
              <a:latin typeface="+mn-lt"/>
              <a:ea typeface="+mn-ea"/>
              <a:cs typeface="+mn-cs"/>
            </a:rPr>
            <a:t>が公営企業会計に移行したことにより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19.2</a:t>
          </a:r>
          <a:r>
            <a:rPr kumimoji="1" lang="ja-JP" altLang="ja-JP" sz="1100">
              <a:solidFill>
                <a:schemeClr val="dk1"/>
              </a:solidFill>
              <a:effectLst/>
              <a:latin typeface="+mn-lt"/>
              <a:ea typeface="+mn-ea"/>
              <a:cs typeface="+mn-cs"/>
            </a:rPr>
            <a:t>ポイント減少した。引き続き地方債現在高の減少に努め、基金への積立てを計画的に行うなど、財政の安定化及び健全化を図っていく。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7408</xdr:rowOff>
    </xdr:from>
    <xdr:to>
      <xdr:col>81</xdr:col>
      <xdr:colOff>44450</xdr:colOff>
      <xdr:row>21</xdr:row>
      <xdr:rowOff>93345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6179800" y="3436408"/>
          <a:ext cx="8382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93345</xdr:rowOff>
    </xdr:from>
    <xdr:to>
      <xdr:col>77</xdr:col>
      <xdr:colOff>44450</xdr:colOff>
      <xdr:row>22</xdr:row>
      <xdr:rowOff>18415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369379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18415</xdr:rowOff>
    </xdr:from>
    <xdr:to>
      <xdr:col>72</xdr:col>
      <xdr:colOff>203200</xdr:colOff>
      <xdr:row>22</xdr:row>
      <xdr:rowOff>93486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3790315"/>
          <a:ext cx="889000" cy="7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93486</xdr:rowOff>
    </xdr:from>
    <xdr:to>
      <xdr:col>68</xdr:col>
      <xdr:colOff>152400</xdr:colOff>
      <xdr:row>23</xdr:row>
      <xdr:rowOff>6491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3865386"/>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128058</xdr:rowOff>
    </xdr:from>
    <xdr:to>
      <xdr:col>81</xdr:col>
      <xdr:colOff>95250</xdr:colOff>
      <xdr:row>20</xdr:row>
      <xdr:rowOff>58208</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33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100135</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335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42545</xdr:rowOff>
    </xdr:from>
    <xdr:to>
      <xdr:col>77</xdr:col>
      <xdr:colOff>95250</xdr:colOff>
      <xdr:row>21</xdr:row>
      <xdr:rowOff>144145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36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128922</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3729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139065</xdr:rowOff>
    </xdr:from>
    <xdr:to>
      <xdr:col>73</xdr:col>
      <xdr:colOff>44450</xdr:colOff>
      <xdr:row>22</xdr:row>
      <xdr:rowOff>69215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373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53992</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38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42686</xdr:rowOff>
    </xdr:from>
    <xdr:to>
      <xdr:col>68</xdr:col>
      <xdr:colOff>203200</xdr:colOff>
      <xdr:row>22</xdr:row>
      <xdr:rowOff>144286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81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129063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90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127141</xdr:rowOff>
    </xdr:from>
    <xdr:to>
      <xdr:col>64</xdr:col>
      <xdr:colOff>152400</xdr:colOff>
      <xdr:row>23</xdr:row>
      <xdr:rowOff>57291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89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42068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98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山形県三川町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7,009
6,971
33.22
5,904,081
5,613,835
282,915
3,095,777
5,457,916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条例改正により職員給与の額が上がったことや、会計年度職員への勤勉手当が支給されるようになったこと、山形県後期高齢者医療広域連合に出向していた職員１名について、令和５年度で出向が終了したことなどによ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した。三川町行財政改革大綱を推進し、計画的な改善を図っているが、類似団体平均より</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ポイント上回る結果となった。今後も定員適正化計画に沿った行財政改革への取組を通じて、人件費の削減に努める。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143002</xdr:rowOff>
    </xdr:from>
    <xdr:to>
      <xdr:col>24</xdr:col>
      <xdr:colOff>25400</xdr:colOff>
      <xdr:row>38</xdr:row>
      <xdr:rowOff>35560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8665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143002</xdr:rowOff>
    </xdr:from>
    <xdr:to>
      <xdr:col>19</xdr:col>
      <xdr:colOff>187325</xdr:colOff>
      <xdr:row>37</xdr:row>
      <xdr:rowOff>156718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866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129286</xdr:rowOff>
    </xdr:from>
    <xdr:to>
      <xdr:col>15</xdr:col>
      <xdr:colOff>98425</xdr:colOff>
      <xdr:row>37</xdr:row>
      <xdr:rowOff>156718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729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129286</xdr:rowOff>
    </xdr:from>
    <xdr:to>
      <xdr:col>11</xdr:col>
      <xdr:colOff>9525</xdr:colOff>
      <xdr:row>38</xdr:row>
      <xdr:rowOff>17272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729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92202</xdr:rowOff>
    </xdr:from>
    <xdr:to>
      <xdr:col>20</xdr:col>
      <xdr:colOff>38100</xdr:colOff>
      <xdr:row>38</xdr:row>
      <xdr:rowOff>22352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105918</xdr:rowOff>
    </xdr:from>
    <xdr:to>
      <xdr:col>15</xdr:col>
      <xdr:colOff>149225</xdr:colOff>
      <xdr:row>38</xdr:row>
      <xdr:rowOff>36068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20845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78486</xdr:rowOff>
    </xdr:from>
    <xdr:to>
      <xdr:col>11</xdr:col>
      <xdr:colOff>60325</xdr:colOff>
      <xdr:row>38</xdr:row>
      <xdr:rowOff>8636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164863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52849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鶴岡市への常備消防事務委託料の増や、物価上昇により物件費全体が増加している</a:t>
          </a:r>
          <a:r>
            <a:rPr kumimoji="1" lang="ja-JP" altLang="ja-JP" sz="1100">
              <a:solidFill>
                <a:schemeClr val="dk1"/>
              </a:solidFill>
              <a:effectLst/>
              <a:latin typeface="+mn-lt"/>
              <a:ea typeface="+mn-ea"/>
              <a:cs typeface="+mn-cs"/>
            </a:rPr>
            <a:t>ことから、前年度に比べ</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物価高騰が続くと想定され、また自治体ＤＸ化に伴う電算処理委託料の増加も見込まれているため、業務内容や作業工程を見直し、より効率的かつコスト削減が図られるように努めていく必要がある。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115570</xdr:rowOff>
    </xdr:from>
    <xdr:to>
      <xdr:col>82</xdr:col>
      <xdr:colOff>107950</xdr:colOff>
      <xdr:row>17</xdr:row>
      <xdr:rowOff>46990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5877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115570</xdr:rowOff>
    </xdr:from>
    <xdr:to>
      <xdr:col>78</xdr:col>
      <xdr:colOff>69850</xdr:colOff>
      <xdr:row>17</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8587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17</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847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16</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8473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139717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64770</xdr:rowOff>
    </xdr:from>
    <xdr:to>
      <xdr:col>78</xdr:col>
      <xdr:colOff>120650</xdr:colOff>
      <xdr:row>16</xdr:row>
      <xdr:rowOff>166370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0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151147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94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104775</xdr:rowOff>
    </xdr:from>
    <xdr:to>
      <xdr:col>65</xdr:col>
      <xdr:colOff>53975</xdr:colOff>
      <xdr:row>17</xdr:row>
      <xdr:rowOff>34925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19702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ポイント上昇した。障害者等に対する給付費や</a:t>
          </a:r>
          <a:r>
            <a:rPr kumimoji="1" lang="ja-JP" altLang="en-US" sz="1100">
              <a:solidFill>
                <a:schemeClr val="dk1"/>
              </a:solidFill>
              <a:effectLst/>
              <a:latin typeface="+mn-lt"/>
              <a:ea typeface="+mn-ea"/>
              <a:cs typeface="+mn-cs"/>
            </a:rPr>
            <a:t>児童手当</a:t>
          </a:r>
          <a:r>
            <a:rPr kumimoji="1" lang="ja-JP" altLang="ja-JP" sz="1100">
              <a:solidFill>
                <a:schemeClr val="dk1"/>
              </a:solidFill>
              <a:effectLst/>
              <a:latin typeface="+mn-lt"/>
              <a:ea typeface="+mn-ea"/>
              <a:cs typeface="+mn-cs"/>
            </a:rPr>
            <a:t>に係る扶助費が増加したことが主な要因である。障害者等に対する扶助費は年々増加しており、経常収支比率は類似団体平均よりも高い数値で推移している。経費の性格上、削減が難しい部分もあるものの、今後も類似団体平均値となるよう努力していく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69850</xdr:rowOff>
    </xdr:from>
    <xdr:to>
      <xdr:col>24</xdr:col>
      <xdr:colOff>25400</xdr:colOff>
      <xdr:row>58</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10013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31750</xdr:rowOff>
    </xdr:from>
    <xdr:to>
      <xdr:col>19</xdr:col>
      <xdr:colOff>187325</xdr:colOff>
      <xdr:row>58</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975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58</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8425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38100</xdr:rowOff>
    </xdr:from>
    <xdr:to>
      <xdr:col>24</xdr:col>
      <xdr:colOff>76200</xdr:colOff>
      <xdr:row>58</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19050</xdr:rowOff>
    </xdr:from>
    <xdr:to>
      <xdr:col>20</xdr:col>
      <xdr:colOff>38100</xdr:colOff>
      <xdr:row>58</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105427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152400</xdr:rowOff>
    </xdr:from>
    <xdr:to>
      <xdr:col>15</xdr:col>
      <xdr:colOff>149225</xdr:colOff>
      <xdr:row>58</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67327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農業集落排水事業特別会計、下水道事業特別会計への繰出金について、公営企業会計へ移行により補助費等となったことから、前年度より</a:t>
          </a:r>
          <a:r>
            <a:rPr kumimoji="1" lang="en-US" altLang="ja-JP" sz="1100">
              <a:solidFill>
                <a:schemeClr val="dk1"/>
              </a:solidFill>
              <a:effectLst/>
              <a:latin typeface="+mn-lt"/>
              <a:ea typeface="+mn-ea"/>
              <a:cs typeface="+mn-cs"/>
            </a:rPr>
            <a:t>9.2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し、類似団体平均を</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ポイント下回った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国民健康保険特別会計や介護保険特別会計への操出金の増加</a:t>
          </a:r>
          <a:r>
            <a:rPr kumimoji="1" lang="ja-JP" altLang="en-US" sz="1100">
              <a:solidFill>
                <a:schemeClr val="dk1"/>
              </a:solidFill>
              <a:effectLst/>
              <a:latin typeface="+mn-lt"/>
              <a:ea typeface="+mn-ea"/>
              <a:cs typeface="+mn-cs"/>
            </a:rPr>
            <a:t>が見込まれることから、</a:t>
          </a:r>
          <a:r>
            <a:rPr kumimoji="1" lang="ja-JP" altLang="ja-JP" sz="1100">
              <a:solidFill>
                <a:schemeClr val="dk1"/>
              </a:solidFill>
              <a:effectLst/>
              <a:latin typeface="+mn-lt"/>
              <a:ea typeface="+mn-ea"/>
              <a:cs typeface="+mn-cs"/>
            </a:rPr>
            <a:t>国民健康保険税、介護保険料の適正化や、各会計での経費節減を行い、普通会計の負担額を減らすよう努めていく。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49276</xdr:rowOff>
    </xdr:from>
    <xdr:to>
      <xdr:col>82</xdr:col>
      <xdr:colOff>107950</xdr:colOff>
      <xdr:row>61</xdr:row>
      <xdr:rowOff>33274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650476"/>
          <a:ext cx="838200" cy="84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19558</xdr:rowOff>
    </xdr:from>
    <xdr:to>
      <xdr:col>78</xdr:col>
      <xdr:colOff>69850</xdr:colOff>
      <xdr:row>61</xdr:row>
      <xdr:rowOff>33274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135108"/>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19558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0711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74422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0711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87393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169926</xdr:rowOff>
    </xdr:from>
    <xdr:to>
      <xdr:col>82</xdr:col>
      <xdr:colOff>158750</xdr:colOff>
      <xdr:row>56</xdr:row>
      <xdr:rowOff>100076</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15003</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44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153924</xdr:rowOff>
    </xdr:from>
    <xdr:to>
      <xdr:col>78</xdr:col>
      <xdr:colOff>120650</xdr:colOff>
      <xdr:row>61</xdr:row>
      <xdr:rowOff>84074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44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68851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527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140208</xdr:rowOff>
    </xdr:from>
    <xdr:to>
      <xdr:col>74</xdr:col>
      <xdr:colOff>31750</xdr:colOff>
      <xdr:row>59</xdr:row>
      <xdr:rowOff>70358</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08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55135</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17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23622</xdr:rowOff>
    </xdr:from>
    <xdr:to>
      <xdr:col>65</xdr:col>
      <xdr:colOff>53975</xdr:colOff>
      <xdr:row>59</xdr:row>
      <xdr:rowOff>125222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1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109999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22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農業集落排水事業特別会計、下水道事業特別会計</a:t>
          </a:r>
          <a:r>
            <a:rPr kumimoji="1" lang="ja-JP" altLang="en-US" sz="1100">
              <a:solidFill>
                <a:schemeClr val="dk1"/>
              </a:solidFill>
              <a:effectLst/>
              <a:latin typeface="+mn-lt"/>
              <a:ea typeface="+mn-ea"/>
              <a:cs typeface="+mn-cs"/>
            </a:rPr>
            <a:t>への繰出金について、公営企業会計へ移行により</a:t>
          </a:r>
          <a:r>
            <a:rPr kumimoji="1" lang="ja-JP" altLang="ja-JP" sz="1100">
              <a:solidFill>
                <a:schemeClr val="dk1"/>
              </a:solidFill>
              <a:effectLst/>
              <a:latin typeface="+mn-lt"/>
              <a:ea typeface="+mn-ea"/>
              <a:cs typeface="+mn-cs"/>
            </a:rPr>
            <a:t>補助費等</a:t>
          </a:r>
          <a:r>
            <a:rPr kumimoji="1" lang="ja-JP" altLang="en-US" sz="1100">
              <a:solidFill>
                <a:schemeClr val="dk1"/>
              </a:solidFill>
              <a:effectLst/>
              <a:latin typeface="+mn-lt"/>
              <a:ea typeface="+mn-ea"/>
              <a:cs typeface="+mn-cs"/>
            </a:rPr>
            <a:t>となったことから、</a:t>
          </a:r>
          <a:r>
            <a:rPr kumimoji="1" lang="en-US" altLang="ja-JP" sz="1100">
              <a:solidFill>
                <a:schemeClr val="dk1"/>
              </a:solidFill>
              <a:effectLst/>
              <a:latin typeface="+mn-lt"/>
              <a:ea typeface="+mn-ea"/>
              <a:cs typeface="+mn-cs"/>
            </a:rPr>
            <a:t>7.1</a:t>
          </a:r>
          <a:r>
            <a:rPr kumimoji="1" lang="ja-JP" altLang="en-US" sz="1100">
              <a:solidFill>
                <a:schemeClr val="dk1"/>
              </a:solidFill>
              <a:effectLst/>
              <a:latin typeface="+mn-lt"/>
              <a:ea typeface="+mn-ea"/>
              <a:cs typeface="+mn-cs"/>
            </a:rPr>
            <a:t>ポイント増加した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ポイント下回っているが、これは補助金を交付するのが適当かどうか明確な基準を設け、厳格に見極めることを徹底していることが要因の一つである。今後もこの姿勢を堅持することにより、不適当な補助金等がないようにしていく方針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26416</xdr:rowOff>
    </xdr:from>
    <xdr:to>
      <xdr:col>82</xdr:col>
      <xdr:colOff>107950</xdr:colOff>
      <xdr:row>36</xdr:row>
      <xdr:rowOff>8128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5855716"/>
          <a:ext cx="8382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26416</xdr:rowOff>
    </xdr:from>
    <xdr:to>
      <xdr:col>78</xdr:col>
      <xdr:colOff>69850</xdr:colOff>
      <xdr:row>34</xdr:row>
      <xdr:rowOff>26416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58557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8128</xdr:rowOff>
    </xdr:from>
    <xdr:to>
      <xdr:col>73</xdr:col>
      <xdr:colOff>180975</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58374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xdr:rowOff>
    </xdr:from>
    <xdr:to>
      <xdr:col>69</xdr:col>
      <xdr:colOff>92075</xdr:colOff>
      <xdr:row>34</xdr:row>
      <xdr:rowOff>17272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58374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147066</xdr:rowOff>
    </xdr:from>
    <xdr:to>
      <xdr:col>78</xdr:col>
      <xdr:colOff>120650</xdr:colOff>
      <xdr:row>34</xdr:row>
      <xdr:rowOff>77216</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87393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57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147066</xdr:rowOff>
    </xdr:from>
    <xdr:to>
      <xdr:col>74</xdr:col>
      <xdr:colOff>31750</xdr:colOff>
      <xdr:row>34</xdr:row>
      <xdr:rowOff>77216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87393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128778</xdr:rowOff>
    </xdr:from>
    <xdr:to>
      <xdr:col>69</xdr:col>
      <xdr:colOff>142875</xdr:colOff>
      <xdr:row>34</xdr:row>
      <xdr:rowOff>58928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69105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137922</xdr:rowOff>
    </xdr:from>
    <xdr:to>
      <xdr:col>65</xdr:col>
      <xdr:colOff>53975</xdr:colOff>
      <xdr:row>34</xdr:row>
      <xdr:rowOff>68072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78249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大型</a:t>
          </a:r>
          <a:r>
            <a:rPr kumimoji="1" lang="ja-JP" altLang="en-US" sz="1100">
              <a:solidFill>
                <a:schemeClr val="dk1"/>
              </a:solidFill>
              <a:effectLst/>
              <a:latin typeface="+mn-lt"/>
              <a:ea typeface="+mn-ea"/>
              <a:cs typeface="+mn-cs"/>
            </a:rPr>
            <a:t>の地方債の元金</a:t>
          </a:r>
          <a:r>
            <a:rPr kumimoji="1" lang="ja-JP" altLang="ja-JP" sz="1100">
              <a:solidFill>
                <a:schemeClr val="dk1"/>
              </a:solidFill>
              <a:effectLst/>
              <a:latin typeface="+mn-lt"/>
              <a:ea typeface="+mn-ea"/>
              <a:cs typeface="+mn-cs"/>
            </a:rPr>
            <a:t>償還</a:t>
          </a:r>
          <a:r>
            <a:rPr kumimoji="1" lang="ja-JP" altLang="en-US" sz="1100">
              <a:solidFill>
                <a:schemeClr val="dk1"/>
              </a:solidFill>
              <a:effectLst/>
              <a:latin typeface="+mn-lt"/>
              <a:ea typeface="+mn-ea"/>
              <a:cs typeface="+mn-cs"/>
            </a:rPr>
            <a:t>が始まったことにより</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ポイント上昇し、類似団体平均を</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上回った</a:t>
          </a:r>
          <a:r>
            <a:rPr kumimoji="1" lang="ja-JP" altLang="ja-JP" sz="1100">
              <a:solidFill>
                <a:schemeClr val="dk1"/>
              </a:solidFill>
              <a:effectLst/>
              <a:latin typeface="+mn-lt"/>
              <a:ea typeface="+mn-ea"/>
              <a:cs typeface="+mn-cs"/>
            </a:rPr>
            <a:t>。地方債の新規発行の抑制や基金の活用等により、公債費の逓減を図ることとしている。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46989</xdr:rowOff>
    </xdr:from>
    <xdr:to>
      <xdr:col>24</xdr:col>
      <xdr:colOff>25400</xdr:colOff>
      <xdr:row>76</xdr:row>
      <xdr:rowOff>73661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307718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46989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0429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168911</xdr:rowOff>
    </xdr:from>
    <xdr:to>
      <xdr:col>15</xdr:col>
      <xdr:colOff>98425</xdr:colOff>
      <xdr:row>76</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0276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168911</xdr:rowOff>
    </xdr:from>
    <xdr:to>
      <xdr:col>11</xdr:col>
      <xdr:colOff>9525</xdr:colOff>
      <xdr:row>76</xdr:row>
      <xdr:rowOff>54611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0276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22861</xdr:rowOff>
    </xdr:from>
    <xdr:to>
      <xdr:col>24</xdr:col>
      <xdr:colOff>76200</xdr:colOff>
      <xdr:row>76</xdr:row>
      <xdr:rowOff>124461</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166388</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167639</xdr:rowOff>
    </xdr:from>
    <xdr:to>
      <xdr:col>20</xdr:col>
      <xdr:colOff>38100</xdr:colOff>
      <xdr:row>76</xdr:row>
      <xdr:rowOff>97789</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107967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79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118110</xdr:rowOff>
    </xdr:from>
    <xdr:to>
      <xdr:col>11</xdr:col>
      <xdr:colOff>60325</xdr:colOff>
      <xdr:row>76</xdr:row>
      <xdr:rowOff>48261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58437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3811</xdr:rowOff>
    </xdr:from>
    <xdr:to>
      <xdr:col>6</xdr:col>
      <xdr:colOff>171450</xdr:colOff>
      <xdr:row>76</xdr:row>
      <xdr:rowOff>105411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115587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全ての事業についてゼロベース予算とし、歳出削減に努めているものの、公債費以外に係る経常収支比率は類似団体平均を</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ポイント上回った。省エネの取組や不断の見直しによりコスト削減を行い、行政の効率化に努めていく。</a:t>
          </a:r>
          <a:endParaRPr lang="ja-JP" altLang="ja-JP">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40132</xdr:rowOff>
    </xdr:from>
    <xdr:to>
      <xdr:col>82</xdr:col>
      <xdr:colOff>107950</xdr:colOff>
      <xdr:row>75</xdr:row>
      <xdr:rowOff>67564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89888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147574</xdr:rowOff>
    </xdr:from>
    <xdr:to>
      <xdr:col>78</xdr:col>
      <xdr:colOff>69850</xdr:colOff>
      <xdr:row>75</xdr:row>
      <xdr:rowOff>40132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83487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65278</xdr:rowOff>
    </xdr:from>
    <xdr:to>
      <xdr:col>73</xdr:col>
      <xdr:colOff>180975</xdr:colOff>
      <xdr:row>74</xdr:row>
      <xdr:rowOff>147574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75257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65278</xdr:rowOff>
    </xdr:from>
    <xdr:to>
      <xdr:col>69</xdr:col>
      <xdr:colOff>92075</xdr:colOff>
      <xdr:row>74</xdr:row>
      <xdr:rowOff>145288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752578"/>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18559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16764</xdr:rowOff>
    </xdr:from>
    <xdr:to>
      <xdr:col>82</xdr:col>
      <xdr:colOff>158750</xdr:colOff>
      <xdr:row>75</xdr:row>
      <xdr:rowOff>118364</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87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160291</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84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160782</xdr:rowOff>
    </xdr:from>
    <xdr:to>
      <xdr:col>78</xdr:col>
      <xdr:colOff>120650</xdr:colOff>
      <xdr:row>75</xdr:row>
      <xdr:rowOff>90932</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84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75709</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34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96774</xdr:rowOff>
    </xdr:from>
    <xdr:to>
      <xdr:col>74</xdr:col>
      <xdr:colOff>31750</xdr:colOff>
      <xdr:row>75</xdr:row>
      <xdr:rowOff>26924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78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11701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87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14478</xdr:rowOff>
    </xdr:from>
    <xdr:to>
      <xdr:col>69</xdr:col>
      <xdr:colOff>142875</xdr:colOff>
      <xdr:row>74</xdr:row>
      <xdr:rowOff>116078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7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126255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47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94488</xdr:rowOff>
    </xdr:from>
    <xdr:to>
      <xdr:col>65</xdr:col>
      <xdr:colOff>53975</xdr:colOff>
      <xdr:row>75</xdr:row>
      <xdr:rowOff>24638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34815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山形県三川町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98334</xdr:rowOff>
    </xdr:from>
    <xdr:to>
      <xdr:col>29</xdr:col>
      <xdr:colOff>127000</xdr:colOff>
      <xdr:row>19</xdr:row>
      <xdr:rowOff>26827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32059"/>
          <a:ext cx="647700" cy="99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26827</xdr:rowOff>
    </xdr:from>
    <xdr:to>
      <xdr:col>26</xdr:col>
      <xdr:colOff>50800</xdr:colOff>
      <xdr:row>19</xdr:row>
      <xdr:rowOff>53718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32002"/>
          <a:ext cx="698500" cy="26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53718</xdr:rowOff>
    </xdr:from>
    <xdr:to>
      <xdr:col>22</xdr:col>
      <xdr:colOff>114300</xdr:colOff>
      <xdr:row>19</xdr:row>
      <xdr:rowOff>57033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58893"/>
          <a:ext cx="698500" cy="3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57033</xdr:rowOff>
    </xdr:from>
    <xdr:to>
      <xdr:col>18</xdr:col>
      <xdr:colOff>177800</xdr:colOff>
      <xdr:row>19</xdr:row>
      <xdr:rowOff>69202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62208"/>
          <a:ext cx="698500" cy="12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47534</xdr:rowOff>
    </xdr:from>
    <xdr:to>
      <xdr:col>29</xdr:col>
      <xdr:colOff>177800</xdr:colOff>
      <xdr:row>18</xdr:row>
      <xdr:rowOff>149134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81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19611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53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147477</xdr:rowOff>
    </xdr:from>
    <xdr:to>
      <xdr:col>26</xdr:col>
      <xdr:colOff>101600</xdr:colOff>
      <xdr:row>19</xdr:row>
      <xdr:rowOff>77627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81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62404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67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2918</xdr:rowOff>
    </xdr:from>
    <xdr:to>
      <xdr:col>22</xdr:col>
      <xdr:colOff>165100</xdr:colOff>
      <xdr:row>19</xdr:row>
      <xdr:rowOff>104518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08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89295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94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6233</xdr:rowOff>
    </xdr:from>
    <xdr:to>
      <xdr:col>19</xdr:col>
      <xdr:colOff>38100</xdr:colOff>
      <xdr:row>19</xdr:row>
      <xdr:rowOff>107833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11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92610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9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18402</xdr:rowOff>
    </xdr:from>
    <xdr:to>
      <xdr:col>15</xdr:col>
      <xdr:colOff>101600</xdr:colOff>
      <xdr:row>19</xdr:row>
      <xdr:rowOff>120002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23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104779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0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236492</xdr:rowOff>
    </xdr:from>
    <xdr:to>
      <xdr:col>29</xdr:col>
      <xdr:colOff>127000</xdr:colOff>
      <xdr:row>35</xdr:row>
      <xdr:rowOff>255122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46842"/>
          <a:ext cx="647700" cy="18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239899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50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236492</xdr:rowOff>
    </xdr:from>
    <xdr:to>
      <xdr:col>26</xdr:col>
      <xdr:colOff>50800</xdr:colOff>
      <xdr:row>35</xdr:row>
      <xdr:rowOff>287630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46842"/>
          <a:ext cx="698500" cy="51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287630</xdr:rowOff>
    </xdr:from>
    <xdr:to>
      <xdr:col>22</xdr:col>
      <xdr:colOff>114300</xdr:colOff>
      <xdr:row>35</xdr:row>
      <xdr:rowOff>305087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97980"/>
          <a:ext cx="698500" cy="17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305087</xdr:rowOff>
    </xdr:from>
    <xdr:to>
      <xdr:col>18</xdr:col>
      <xdr:colOff>177800</xdr:colOff>
      <xdr:row>35</xdr:row>
      <xdr:rowOff>316533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15437"/>
          <a:ext cx="698500" cy="11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204322</xdr:rowOff>
    </xdr:from>
    <xdr:to>
      <xdr:col>29</xdr:col>
      <xdr:colOff>177800</xdr:colOff>
      <xdr:row>35</xdr:row>
      <xdr:rowOff>305922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14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49399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5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185692</xdr:rowOff>
    </xdr:from>
    <xdr:to>
      <xdr:col>26</xdr:col>
      <xdr:colOff>101600</xdr:colOff>
      <xdr:row>35</xdr:row>
      <xdr:rowOff>287292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96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297469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6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236830</xdr:rowOff>
    </xdr:from>
    <xdr:to>
      <xdr:col>22</xdr:col>
      <xdr:colOff>165100</xdr:colOff>
      <xdr:row>35</xdr:row>
      <xdr:rowOff>338430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47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323207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3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254287</xdr:rowOff>
    </xdr:from>
    <xdr:to>
      <xdr:col>19</xdr:col>
      <xdr:colOff>38100</xdr:colOff>
      <xdr:row>36</xdr:row>
      <xdr:rowOff>12987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64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23164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33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265733</xdr:rowOff>
    </xdr:from>
    <xdr:to>
      <xdr:col>15</xdr:col>
      <xdr:colOff>101600</xdr:colOff>
      <xdr:row>36</xdr:row>
      <xdr:rowOff>24433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76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34610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44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山形県三川町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7,009
6,971
33.22
5,904,081
5,613,835
282,915
3,095,777
5,457,916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47696</xdr:rowOff>
    </xdr:from>
    <xdr:to>
      <xdr:col>24</xdr:col>
      <xdr:colOff>63500</xdr:colOff>
      <xdr:row>37</xdr:row>
      <xdr:rowOff>145377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91346"/>
          <a:ext cx="838200" cy="9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145377</xdr:rowOff>
    </xdr:from>
    <xdr:to>
      <xdr:col>19</xdr:col>
      <xdr:colOff>177800</xdr:colOff>
      <xdr:row>37</xdr:row>
      <xdr:rowOff>163771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89027"/>
          <a:ext cx="889000" cy="1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163771</xdr:rowOff>
    </xdr:from>
    <xdr:to>
      <xdr:col>15</xdr:col>
      <xdr:colOff>50800</xdr:colOff>
      <xdr:row>38</xdr:row>
      <xdr:rowOff>2365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07421"/>
          <a:ext cx="889000" cy="1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2365</xdr:rowOff>
    </xdr:from>
    <xdr:to>
      <xdr:col>10</xdr:col>
      <xdr:colOff>114300</xdr:colOff>
      <xdr:row>38</xdr:row>
      <xdr:rowOff>31176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17465"/>
          <a:ext cx="889000" cy="2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168346</xdr:rowOff>
    </xdr:from>
    <xdr:to>
      <xdr:col>24</xdr:col>
      <xdr:colOff>114300</xdr:colOff>
      <xdr:row>37</xdr:row>
      <xdr:rowOff>98496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4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146773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1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94577</xdr:rowOff>
    </xdr:from>
    <xdr:to>
      <xdr:col>20</xdr:col>
      <xdr:colOff>38100</xdr:colOff>
      <xdr:row>38</xdr:row>
      <xdr:rowOff>24727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3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15854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53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112971</xdr:rowOff>
    </xdr:from>
    <xdr:to>
      <xdr:col>15</xdr:col>
      <xdr:colOff>101600</xdr:colOff>
      <xdr:row>38</xdr:row>
      <xdr:rowOff>43121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5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34248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54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123015</xdr:rowOff>
    </xdr:from>
    <xdr:to>
      <xdr:col>10</xdr:col>
      <xdr:colOff>165100</xdr:colOff>
      <xdr:row>38</xdr:row>
      <xdr:rowOff>53164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66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44292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55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151826</xdr:rowOff>
    </xdr:from>
    <xdr:to>
      <xdr:col>6</xdr:col>
      <xdr:colOff>38100</xdr:colOff>
      <xdr:row>38</xdr:row>
      <xdr:rowOff>81976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9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73103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58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115057</xdr:rowOff>
    </xdr:from>
    <xdr:to>
      <xdr:col>24</xdr:col>
      <xdr:colOff>63500</xdr:colOff>
      <xdr:row>58</xdr:row>
      <xdr:rowOff>121967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9157"/>
          <a:ext cx="838200" cy="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115987</xdr:rowOff>
    </xdr:from>
    <xdr:to>
      <xdr:col>19</xdr:col>
      <xdr:colOff>177800</xdr:colOff>
      <xdr:row>58</xdr:row>
      <xdr:rowOff>121967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0087"/>
          <a:ext cx="889000" cy="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115987</xdr:rowOff>
    </xdr:from>
    <xdr:to>
      <xdr:col>15</xdr:col>
      <xdr:colOff>50800</xdr:colOff>
      <xdr:row>58</xdr:row>
      <xdr:rowOff>129412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0087"/>
          <a:ext cx="889000" cy="1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127508</xdr:rowOff>
    </xdr:from>
    <xdr:to>
      <xdr:col>10</xdr:col>
      <xdr:colOff>114300</xdr:colOff>
      <xdr:row>58</xdr:row>
      <xdr:rowOff>129412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71608"/>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64257</xdr:rowOff>
    </xdr:from>
    <xdr:to>
      <xdr:col>24</xdr:col>
      <xdr:colOff>114300</xdr:colOff>
      <xdr:row>58</xdr:row>
      <xdr:rowOff>165857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71167</xdr:rowOff>
    </xdr:from>
    <xdr:to>
      <xdr:col>20</xdr:col>
      <xdr:colOff>38100</xdr:colOff>
      <xdr:row>59</xdr:row>
      <xdr:rowOff>1317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163894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0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65187</xdr:rowOff>
    </xdr:from>
    <xdr:to>
      <xdr:col>15</xdr:col>
      <xdr:colOff>101600</xdr:colOff>
      <xdr:row>58</xdr:row>
      <xdr:rowOff>166787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157914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0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78612</xdr:rowOff>
    </xdr:from>
    <xdr:to>
      <xdr:col>10</xdr:col>
      <xdr:colOff>165100</xdr:colOff>
      <xdr:row>59</xdr:row>
      <xdr:rowOff>8762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2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171339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1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76708</xdr:rowOff>
    </xdr:from>
    <xdr:to>
      <xdr:col>6</xdr:col>
      <xdr:colOff>38100</xdr:colOff>
      <xdr:row>59</xdr:row>
      <xdr:rowOff>6858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23385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96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32843</xdr:rowOff>
    </xdr:from>
    <xdr:to>
      <xdr:col>24</xdr:col>
      <xdr:colOff>63500</xdr:colOff>
      <xdr:row>78</xdr:row>
      <xdr:rowOff>43269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05943"/>
          <a:ext cx="838200" cy="1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30518</xdr:rowOff>
    </xdr:from>
    <xdr:to>
      <xdr:col>19</xdr:col>
      <xdr:colOff>177800</xdr:colOff>
      <xdr:row>78</xdr:row>
      <xdr:rowOff>32843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03618"/>
          <a:ext cx="889000" cy="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154711</xdr:rowOff>
    </xdr:from>
    <xdr:to>
      <xdr:col>15</xdr:col>
      <xdr:colOff>50800</xdr:colOff>
      <xdr:row>78</xdr:row>
      <xdr:rowOff>30518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56361"/>
          <a:ext cx="889000" cy="4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154711</xdr:rowOff>
    </xdr:from>
    <xdr:to>
      <xdr:col>10</xdr:col>
      <xdr:colOff>114300</xdr:colOff>
      <xdr:row>78</xdr:row>
      <xdr:rowOff>43193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56361"/>
          <a:ext cx="889000" cy="5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163919</xdr:rowOff>
    </xdr:from>
    <xdr:to>
      <xdr:col>24</xdr:col>
      <xdr:colOff>114300</xdr:colOff>
      <xdr:row>78</xdr:row>
      <xdr:rowOff>94069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6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142346</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4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153493</xdr:rowOff>
    </xdr:from>
    <xdr:to>
      <xdr:col>20</xdr:col>
      <xdr:colOff>38100</xdr:colOff>
      <xdr:row>78</xdr:row>
      <xdr:rowOff>83643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5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74770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44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151168</xdr:rowOff>
    </xdr:from>
    <xdr:to>
      <xdr:col>15</xdr:col>
      <xdr:colOff>101600</xdr:colOff>
      <xdr:row>78</xdr:row>
      <xdr:rowOff>81318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5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72445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44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103911</xdr:rowOff>
    </xdr:from>
    <xdr:to>
      <xdr:col>10</xdr:col>
      <xdr:colOff>165100</xdr:colOff>
      <xdr:row>78</xdr:row>
      <xdr:rowOff>34061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25188</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39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163843</xdr:rowOff>
    </xdr:from>
    <xdr:to>
      <xdr:col>6</xdr:col>
      <xdr:colOff>38100</xdr:colOff>
      <xdr:row>78</xdr:row>
      <xdr:rowOff>93993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6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85120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45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31203</xdr:rowOff>
    </xdr:from>
    <xdr:to>
      <xdr:col>24</xdr:col>
      <xdr:colOff>63500</xdr:colOff>
      <xdr:row>95</xdr:row>
      <xdr:rowOff>46681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18953"/>
          <a:ext cx="838200" cy="1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46681</xdr:rowOff>
    </xdr:from>
    <xdr:to>
      <xdr:col>19</xdr:col>
      <xdr:colOff>177800</xdr:colOff>
      <xdr:row>95</xdr:row>
      <xdr:rowOff>126321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334431"/>
          <a:ext cx="889000" cy="7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47771</xdr:rowOff>
    </xdr:from>
    <xdr:to>
      <xdr:col>15</xdr:col>
      <xdr:colOff>50800</xdr:colOff>
      <xdr:row>95</xdr:row>
      <xdr:rowOff>126321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335521"/>
          <a:ext cx="889000" cy="7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47771</xdr:rowOff>
    </xdr:from>
    <xdr:to>
      <xdr:col>10</xdr:col>
      <xdr:colOff>114300</xdr:colOff>
      <xdr:row>96</xdr:row>
      <xdr:rowOff>168548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35521"/>
          <a:ext cx="889000" cy="29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83123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135700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151853</xdr:rowOff>
    </xdr:from>
    <xdr:to>
      <xdr:col>24</xdr:col>
      <xdr:colOff>114300</xdr:colOff>
      <xdr:row>95</xdr:row>
      <xdr:rowOff>82003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6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3280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1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167331</xdr:rowOff>
    </xdr:from>
    <xdr:to>
      <xdr:col>20</xdr:col>
      <xdr:colOff>38100</xdr:colOff>
      <xdr:row>95</xdr:row>
      <xdr:rowOff>97481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8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114008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05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75521</xdr:rowOff>
    </xdr:from>
    <xdr:to>
      <xdr:col>15</xdr:col>
      <xdr:colOff>101600</xdr:colOff>
      <xdr:row>96</xdr:row>
      <xdr:rowOff>5671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36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22198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13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168421</xdr:rowOff>
    </xdr:from>
    <xdr:to>
      <xdr:col>10</xdr:col>
      <xdr:colOff>165100</xdr:colOff>
      <xdr:row>95</xdr:row>
      <xdr:rowOff>98571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115098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05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117748</xdr:rowOff>
    </xdr:from>
    <xdr:to>
      <xdr:col>6</xdr:col>
      <xdr:colOff>38100</xdr:colOff>
      <xdr:row>97</xdr:row>
      <xdr:rowOff>47898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7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64425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35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151923</xdr:rowOff>
    </xdr:from>
    <xdr:to>
      <xdr:col>55</xdr:col>
      <xdr:colOff>0</xdr:colOff>
      <xdr:row>37</xdr:row>
      <xdr:rowOff>48992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52673"/>
          <a:ext cx="838200" cy="23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78210</xdr:rowOff>
    </xdr:from>
    <xdr:to>
      <xdr:col>50</xdr:col>
      <xdr:colOff>114300</xdr:colOff>
      <xdr:row>37</xdr:row>
      <xdr:rowOff>48992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50410"/>
          <a:ext cx="889000" cy="14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78210</xdr:rowOff>
    </xdr:from>
    <xdr:to>
      <xdr:col>45</xdr:col>
      <xdr:colOff>177800</xdr:colOff>
      <xdr:row>37</xdr:row>
      <xdr:rowOff>60467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50410"/>
          <a:ext cx="889000" cy="15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114592</xdr:rowOff>
    </xdr:from>
    <xdr:to>
      <xdr:col>41</xdr:col>
      <xdr:colOff>50800</xdr:colOff>
      <xdr:row>37</xdr:row>
      <xdr:rowOff>60467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43892"/>
          <a:ext cx="889000" cy="46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101123</xdr:rowOff>
    </xdr:from>
    <xdr:to>
      <xdr:col>55</xdr:col>
      <xdr:colOff>50800</xdr:colOff>
      <xdr:row>36</xdr:row>
      <xdr:rowOff>31273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0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79550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8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169642</xdr:rowOff>
    </xdr:from>
    <xdr:to>
      <xdr:col>50</xdr:col>
      <xdr:colOff>165100</xdr:colOff>
      <xdr:row>37</xdr:row>
      <xdr:rowOff>99792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4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90919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3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27410</xdr:rowOff>
    </xdr:from>
    <xdr:to>
      <xdr:col>46</xdr:col>
      <xdr:colOff>38100</xdr:colOff>
      <xdr:row>36</xdr:row>
      <xdr:rowOff>129010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9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120137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29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9667</xdr:rowOff>
    </xdr:from>
    <xdr:to>
      <xdr:col>41</xdr:col>
      <xdr:colOff>101600</xdr:colOff>
      <xdr:row>37</xdr:row>
      <xdr:rowOff>111267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5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102394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4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63792</xdr:rowOff>
    </xdr:from>
    <xdr:to>
      <xdr:col>36</xdr:col>
      <xdr:colOff>165100</xdr:colOff>
      <xdr:row>34</xdr:row>
      <xdr:rowOff>165392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9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156519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8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9304</xdr:rowOff>
    </xdr:from>
    <xdr:to>
      <xdr:col>55</xdr:col>
      <xdr:colOff>0</xdr:colOff>
      <xdr:row>59</xdr:row>
      <xdr:rowOff>39803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124854"/>
          <a:ext cx="838200" cy="3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9304</xdr:rowOff>
    </xdr:from>
    <xdr:to>
      <xdr:col>50</xdr:col>
      <xdr:colOff>114300</xdr:colOff>
      <xdr:row>59</xdr:row>
      <xdr:rowOff>51474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124854"/>
          <a:ext cx="889000" cy="4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113536</xdr:rowOff>
    </xdr:from>
    <xdr:to>
      <xdr:col>45</xdr:col>
      <xdr:colOff>177800</xdr:colOff>
      <xdr:row>59</xdr:row>
      <xdr:rowOff>51474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57636"/>
          <a:ext cx="889000" cy="10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131718</xdr:rowOff>
    </xdr:from>
    <xdr:to>
      <xdr:col>41</xdr:col>
      <xdr:colOff>50800</xdr:colOff>
      <xdr:row>58</xdr:row>
      <xdr:rowOff>113536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904368"/>
          <a:ext cx="889000" cy="15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3074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11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160453</xdr:rowOff>
    </xdr:from>
    <xdr:to>
      <xdr:col>55</xdr:col>
      <xdr:colOff>50800</xdr:colOff>
      <xdr:row>59</xdr:row>
      <xdr:rowOff>90603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10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75380</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1001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129954</xdr:rowOff>
    </xdr:from>
    <xdr:to>
      <xdr:col>50</xdr:col>
      <xdr:colOff>165100</xdr:colOff>
      <xdr:row>59</xdr:row>
      <xdr:rowOff>60104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7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51231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6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674</xdr:rowOff>
    </xdr:from>
    <xdr:to>
      <xdr:col>46</xdr:col>
      <xdr:colOff>38100</xdr:colOff>
      <xdr:row>59</xdr:row>
      <xdr:rowOff>102274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11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93401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20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62736</xdr:rowOff>
    </xdr:from>
    <xdr:to>
      <xdr:col>41</xdr:col>
      <xdr:colOff>101600</xdr:colOff>
      <xdr:row>58</xdr:row>
      <xdr:rowOff>164336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0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9413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8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80918</xdr:rowOff>
    </xdr:from>
    <xdr:to>
      <xdr:col>36</xdr:col>
      <xdr:colOff>165100</xdr:colOff>
      <xdr:row>58</xdr:row>
      <xdr:rowOff>11068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5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27595</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62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117379</xdr:rowOff>
    </xdr:from>
    <xdr:to>
      <xdr:col>55</xdr:col>
      <xdr:colOff>0</xdr:colOff>
      <xdr:row>78</xdr:row>
      <xdr:rowOff>139700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90479"/>
          <a:ext cx="838200" cy="2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117379</xdr:rowOff>
    </xdr:from>
    <xdr:to>
      <xdr:col>50</xdr:col>
      <xdr:colOff>114300</xdr:colOff>
      <xdr:row>78</xdr:row>
      <xdr:rowOff>130933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90479"/>
          <a:ext cx="889000" cy="1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118397</xdr:rowOff>
    </xdr:from>
    <xdr:to>
      <xdr:col>45</xdr:col>
      <xdr:colOff>177800</xdr:colOff>
      <xdr:row>78</xdr:row>
      <xdr:rowOff>130933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91497"/>
          <a:ext cx="889000" cy="1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108293</xdr:rowOff>
    </xdr:from>
    <xdr:to>
      <xdr:col>41</xdr:col>
      <xdr:colOff>50800</xdr:colOff>
      <xdr:row>78</xdr:row>
      <xdr:rowOff>118397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81393"/>
          <a:ext cx="889000" cy="1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66579</xdr:rowOff>
    </xdr:from>
    <xdr:to>
      <xdr:col>50</xdr:col>
      <xdr:colOff>165100</xdr:colOff>
      <xdr:row>78</xdr:row>
      <xdr:rowOff>168179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3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159306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3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80133</xdr:rowOff>
    </xdr:from>
    <xdr:to>
      <xdr:col>46</xdr:col>
      <xdr:colOff>38100</xdr:colOff>
      <xdr:row>79</xdr:row>
      <xdr:rowOff>10283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5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1410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4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67597</xdr:rowOff>
    </xdr:from>
    <xdr:to>
      <xdr:col>41</xdr:col>
      <xdr:colOff>101600</xdr:colOff>
      <xdr:row>78</xdr:row>
      <xdr:rowOff>169197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4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160324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3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57493</xdr:rowOff>
    </xdr:from>
    <xdr:to>
      <xdr:col>36</xdr:col>
      <xdr:colOff>165100</xdr:colOff>
      <xdr:row>78</xdr:row>
      <xdr:rowOff>159093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3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150220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2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94407</xdr:rowOff>
    </xdr:from>
    <xdr:to>
      <xdr:col>55</xdr:col>
      <xdr:colOff>0</xdr:colOff>
      <xdr:row>98</xdr:row>
      <xdr:rowOff>123123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96507"/>
          <a:ext cx="838200" cy="2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94407</xdr:rowOff>
    </xdr:from>
    <xdr:to>
      <xdr:col>50</xdr:col>
      <xdr:colOff>114300</xdr:colOff>
      <xdr:row>98</xdr:row>
      <xdr:rowOff>159883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96507"/>
          <a:ext cx="889000" cy="6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117346</xdr:rowOff>
    </xdr:from>
    <xdr:to>
      <xdr:col>45</xdr:col>
      <xdr:colOff>177800</xdr:colOff>
      <xdr:row>98</xdr:row>
      <xdr:rowOff>159883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919446"/>
          <a:ext cx="889000" cy="4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19448</xdr:rowOff>
    </xdr:from>
    <xdr:to>
      <xdr:col>41</xdr:col>
      <xdr:colOff>50800</xdr:colOff>
      <xdr:row>98</xdr:row>
      <xdr:rowOff>117346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21548"/>
          <a:ext cx="889000" cy="9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72323</xdr:rowOff>
    </xdr:from>
    <xdr:to>
      <xdr:col>55</xdr:col>
      <xdr:colOff>50800</xdr:colOff>
      <xdr:row>99</xdr:row>
      <xdr:rowOff>2473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7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158700</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8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43607</xdr:rowOff>
    </xdr:from>
    <xdr:to>
      <xdr:col>50</xdr:col>
      <xdr:colOff>165100</xdr:colOff>
      <xdr:row>98</xdr:row>
      <xdr:rowOff>145207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4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136334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3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109083</xdr:rowOff>
    </xdr:from>
    <xdr:to>
      <xdr:col>46</xdr:col>
      <xdr:colOff>38100</xdr:colOff>
      <xdr:row>99</xdr:row>
      <xdr:rowOff>39233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91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30360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700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66546</xdr:rowOff>
    </xdr:from>
    <xdr:to>
      <xdr:col>41</xdr:col>
      <xdr:colOff>101600</xdr:colOff>
      <xdr:row>98</xdr:row>
      <xdr:rowOff>168146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6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159273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6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140098</xdr:rowOff>
    </xdr:from>
    <xdr:to>
      <xdr:col>36</xdr:col>
      <xdr:colOff>165100</xdr:colOff>
      <xdr:row>98</xdr:row>
      <xdr:rowOff>70248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7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86775</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54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127978</xdr:rowOff>
    </xdr:from>
    <xdr:to>
      <xdr:col>85</xdr:col>
      <xdr:colOff>127000</xdr:colOff>
      <xdr:row>75</xdr:row>
      <xdr:rowOff>158268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986728"/>
          <a:ext cx="8382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158268</xdr:rowOff>
    </xdr:from>
    <xdr:to>
      <xdr:col>81</xdr:col>
      <xdr:colOff>50800</xdr:colOff>
      <xdr:row>76</xdr:row>
      <xdr:rowOff>25549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017018"/>
          <a:ext cx="889000" cy="3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25549</xdr:rowOff>
    </xdr:from>
    <xdr:to>
      <xdr:col>76</xdr:col>
      <xdr:colOff>114300</xdr:colOff>
      <xdr:row>76</xdr:row>
      <xdr:rowOff>30859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055749"/>
          <a:ext cx="889000" cy="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27504</xdr:rowOff>
    </xdr:from>
    <xdr:to>
      <xdr:col>71</xdr:col>
      <xdr:colOff>177800</xdr:colOff>
      <xdr:row>76</xdr:row>
      <xdr:rowOff>30859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057704"/>
          <a:ext cx="889000" cy="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77178</xdr:rowOff>
    </xdr:from>
    <xdr:to>
      <xdr:col>85</xdr:col>
      <xdr:colOff>177800</xdr:colOff>
      <xdr:row>76</xdr:row>
      <xdr:rowOff>7328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9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55605</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1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107468</xdr:rowOff>
    </xdr:from>
    <xdr:to>
      <xdr:col>81</xdr:col>
      <xdr:colOff>101600</xdr:colOff>
      <xdr:row>76</xdr:row>
      <xdr:rowOff>37618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96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28745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5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146199</xdr:rowOff>
    </xdr:from>
    <xdr:to>
      <xdr:col>76</xdr:col>
      <xdr:colOff>165100</xdr:colOff>
      <xdr:row>76</xdr:row>
      <xdr:rowOff>76349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0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67476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9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151509</xdr:rowOff>
    </xdr:from>
    <xdr:to>
      <xdr:col>72</xdr:col>
      <xdr:colOff>38100</xdr:colOff>
      <xdr:row>76</xdr:row>
      <xdr:rowOff>81659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01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72786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0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148154</xdr:rowOff>
    </xdr:from>
    <xdr:to>
      <xdr:col>67</xdr:col>
      <xdr:colOff>101600</xdr:colOff>
      <xdr:row>76</xdr:row>
      <xdr:rowOff>78304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00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69431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9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8012</xdr:rowOff>
    </xdr:from>
    <xdr:to>
      <xdr:col>85</xdr:col>
      <xdr:colOff>127000</xdr:colOff>
      <xdr:row>99</xdr:row>
      <xdr:rowOff>31852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81562"/>
          <a:ext cx="8382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118125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920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27778</xdr:rowOff>
    </xdr:from>
    <xdr:to>
      <xdr:col>81</xdr:col>
      <xdr:colOff>50800</xdr:colOff>
      <xdr:row>99</xdr:row>
      <xdr:rowOff>31852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01328"/>
          <a:ext cx="889000" cy="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17633</xdr:rowOff>
    </xdr:from>
    <xdr:to>
      <xdr:col>76</xdr:col>
      <xdr:colOff>114300</xdr:colOff>
      <xdr:row>99</xdr:row>
      <xdr:rowOff>27778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91183"/>
          <a:ext cx="889000" cy="1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73648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70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17633</xdr:rowOff>
    </xdr:from>
    <xdr:to>
      <xdr:col>71</xdr:col>
      <xdr:colOff>177800</xdr:colOff>
      <xdr:row>99</xdr:row>
      <xdr:rowOff>26643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91183"/>
          <a:ext cx="889000" cy="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59833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703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90802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6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128662</xdr:rowOff>
    </xdr:from>
    <xdr:to>
      <xdr:col>85</xdr:col>
      <xdr:colOff>177800</xdr:colOff>
      <xdr:row>99</xdr:row>
      <xdr:rowOff>58812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3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88039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1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152502</xdr:rowOff>
    </xdr:from>
    <xdr:to>
      <xdr:col>81</xdr:col>
      <xdr:colOff>101600</xdr:colOff>
      <xdr:row>99</xdr:row>
      <xdr:rowOff>82652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5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73779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4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148428</xdr:rowOff>
    </xdr:from>
    <xdr:to>
      <xdr:col>76</xdr:col>
      <xdr:colOff>165100</xdr:colOff>
      <xdr:row>99</xdr:row>
      <xdr:rowOff>78578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95105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72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138283</xdr:rowOff>
    </xdr:from>
    <xdr:to>
      <xdr:col>72</xdr:col>
      <xdr:colOff>38100</xdr:colOff>
      <xdr:row>99</xdr:row>
      <xdr:rowOff>68433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4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84960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71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147293</xdr:rowOff>
    </xdr:from>
    <xdr:to>
      <xdr:col>67</xdr:col>
      <xdr:colOff>101600</xdr:colOff>
      <xdr:row>99</xdr:row>
      <xdr:rowOff>77443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4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93970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72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124003</xdr:rowOff>
    </xdr:from>
    <xdr:to>
      <xdr:col>116</xdr:col>
      <xdr:colOff>63500</xdr:colOff>
      <xdr:row>58</xdr:row>
      <xdr:rowOff>127965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68103"/>
          <a:ext cx="8382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85367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9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121145</xdr:rowOff>
    </xdr:from>
    <xdr:to>
      <xdr:col>111</xdr:col>
      <xdr:colOff>177800</xdr:colOff>
      <xdr:row>58</xdr:row>
      <xdr:rowOff>124003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65245"/>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31589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4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120803</xdr:rowOff>
    </xdr:from>
    <xdr:to>
      <xdr:col>107</xdr:col>
      <xdr:colOff>50800</xdr:colOff>
      <xdr:row>58</xdr:row>
      <xdr:rowOff>121145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64903"/>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31837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120803</xdr:rowOff>
    </xdr:from>
    <xdr:to>
      <xdr:col>102</xdr:col>
      <xdr:colOff>114300</xdr:colOff>
      <xdr:row>58</xdr:row>
      <xdr:rowOff>121641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64903"/>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30027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25093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77165</xdr:rowOff>
    </xdr:from>
    <xdr:to>
      <xdr:col>116</xdr:col>
      <xdr:colOff>114300</xdr:colOff>
      <xdr:row>59</xdr:row>
      <xdr:rowOff>7315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2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36542</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0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73203</xdr:rowOff>
    </xdr:from>
    <xdr:to>
      <xdr:col>112</xdr:col>
      <xdr:colOff>38100</xdr:colOff>
      <xdr:row>59</xdr:row>
      <xdr:rowOff>3353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1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19880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79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70345</xdr:rowOff>
    </xdr:from>
    <xdr:to>
      <xdr:col>107</xdr:col>
      <xdr:colOff>101600</xdr:colOff>
      <xdr:row>59</xdr:row>
      <xdr:rowOff>495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1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17022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78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70003</xdr:rowOff>
    </xdr:from>
    <xdr:to>
      <xdr:col>102</xdr:col>
      <xdr:colOff>165100</xdr:colOff>
      <xdr:row>59</xdr:row>
      <xdr:rowOff>153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1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16680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8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70841</xdr:rowOff>
    </xdr:from>
    <xdr:to>
      <xdr:col>98</xdr:col>
      <xdr:colOff>38100</xdr:colOff>
      <xdr:row>59</xdr:row>
      <xdr:rowOff>991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1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17518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79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119306</xdr:rowOff>
    </xdr:from>
    <xdr:to>
      <xdr:col>116</xdr:col>
      <xdr:colOff>63500</xdr:colOff>
      <xdr:row>77</xdr:row>
      <xdr:rowOff>33238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635156"/>
          <a:ext cx="838200" cy="59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119306</xdr:rowOff>
    </xdr:from>
    <xdr:to>
      <xdr:col>111</xdr:col>
      <xdr:colOff>177800</xdr:colOff>
      <xdr:row>74</xdr:row>
      <xdr:rowOff>114603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635156"/>
          <a:ext cx="889000" cy="16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114603</xdr:rowOff>
    </xdr:from>
    <xdr:to>
      <xdr:col>107</xdr:col>
      <xdr:colOff>50800</xdr:colOff>
      <xdr:row>74</xdr:row>
      <xdr:rowOff>160666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801903"/>
          <a:ext cx="889000" cy="4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136092</xdr:rowOff>
    </xdr:from>
    <xdr:to>
      <xdr:col>102</xdr:col>
      <xdr:colOff>114300</xdr:colOff>
      <xdr:row>74</xdr:row>
      <xdr:rowOff>160666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823392"/>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153888</xdr:rowOff>
    </xdr:from>
    <xdr:to>
      <xdr:col>116</xdr:col>
      <xdr:colOff>114300</xdr:colOff>
      <xdr:row>77</xdr:row>
      <xdr:rowOff>84038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8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132315</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6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68506</xdr:rowOff>
    </xdr:from>
    <xdr:to>
      <xdr:col>112</xdr:col>
      <xdr:colOff>38100</xdr:colOff>
      <xdr:row>73</xdr:row>
      <xdr:rowOff>170106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58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15183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35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63803</xdr:rowOff>
    </xdr:from>
    <xdr:to>
      <xdr:col>107</xdr:col>
      <xdr:colOff>101600</xdr:colOff>
      <xdr:row>74</xdr:row>
      <xdr:rowOff>165403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5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156530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84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109866</xdr:rowOff>
    </xdr:from>
    <xdr:to>
      <xdr:col>102</xdr:col>
      <xdr:colOff>165100</xdr:colOff>
      <xdr:row>75</xdr:row>
      <xdr:rowOff>40016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9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31143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8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85292</xdr:rowOff>
    </xdr:from>
    <xdr:to>
      <xdr:col>98</xdr:col>
      <xdr:colOff>38100</xdr:colOff>
      <xdr:row>75</xdr:row>
      <xdr:rowOff>15442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7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6569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86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a:t>
          </a:r>
          <a:r>
            <a:rPr kumimoji="1" lang="ja-JP" altLang="en-US" sz="1100">
              <a:solidFill>
                <a:schemeClr val="dk1"/>
              </a:solidFill>
              <a:effectLst/>
              <a:latin typeface="+mn-lt"/>
              <a:ea typeface="+mn-ea"/>
              <a:cs typeface="+mn-cs"/>
            </a:rPr>
            <a:t>職員給与の増加等から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８１９</a:t>
          </a:r>
          <a:r>
            <a:rPr kumimoji="1" lang="ja-JP" altLang="ja-JP" sz="1100">
              <a:solidFill>
                <a:schemeClr val="dk1"/>
              </a:solidFill>
              <a:effectLst/>
              <a:latin typeface="+mn-lt"/>
              <a:ea typeface="+mn-ea"/>
              <a:cs typeface="+mn-cs"/>
            </a:rPr>
            <a:t>円増の１</a:t>
          </a:r>
          <a:r>
            <a:rPr kumimoji="1" lang="ja-JP" altLang="en-US" sz="1100">
              <a:solidFill>
                <a:schemeClr val="dk1"/>
              </a:solidFill>
              <a:effectLst/>
              <a:latin typeface="+mn-lt"/>
              <a:ea typeface="+mn-ea"/>
              <a:cs typeface="+mn-cs"/>
            </a:rPr>
            <a:t>４４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５７４</a:t>
          </a:r>
          <a:r>
            <a:rPr kumimoji="1" lang="ja-JP" altLang="ja-JP" sz="1100">
              <a:solidFill>
                <a:schemeClr val="dk1"/>
              </a:solidFill>
              <a:effectLst/>
              <a:latin typeface="+mn-lt"/>
              <a:ea typeface="+mn-ea"/>
              <a:cs typeface="+mn-cs"/>
            </a:rPr>
            <a:t>円となった。類似団体平均と比べて若干低い水準にあるものの、今後も定員適正化計画に基づき全体の職員数の抑制を図る必要がある。</a:t>
          </a:r>
          <a:endParaRPr lang="ja-JP" altLang="ja-JP" sz="1400">
            <a:effectLst/>
          </a:endParaRPr>
        </a:p>
        <a:p>
          <a:r>
            <a:rPr kumimoji="1" lang="ja-JP" altLang="ja-JP" sz="1100">
              <a:solidFill>
                <a:schemeClr val="dk1"/>
              </a:solidFill>
              <a:effectLst/>
              <a:latin typeface="+mn-lt"/>
              <a:ea typeface="+mn-ea"/>
              <a:cs typeface="+mn-cs"/>
            </a:rPr>
            <a:t>扶助費について、</a:t>
          </a:r>
          <a:r>
            <a:rPr kumimoji="1" lang="ja-JP" altLang="en-US" sz="1100">
              <a:solidFill>
                <a:schemeClr val="dk1"/>
              </a:solidFill>
              <a:effectLst/>
              <a:latin typeface="+mn-lt"/>
              <a:ea typeface="+mn-ea"/>
              <a:cs typeface="+mn-cs"/>
            </a:rPr>
            <a:t>児童手当や</a:t>
          </a:r>
          <a:r>
            <a:rPr kumimoji="1" lang="ja-JP" altLang="ja-JP" sz="1100">
              <a:solidFill>
                <a:schemeClr val="dk1"/>
              </a:solidFill>
              <a:effectLst/>
              <a:latin typeface="+mn-lt"/>
              <a:ea typeface="+mn-ea"/>
              <a:cs typeface="+mn-cs"/>
            </a:rPr>
            <a:t>障害者等に対する給付費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子育て支援医療に係る扶助費の増などにより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前年度から</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４２２</a:t>
          </a:r>
          <a:r>
            <a:rPr kumimoji="1" lang="ja-JP" altLang="ja-JP" sz="1100">
              <a:solidFill>
                <a:schemeClr val="dk1"/>
              </a:solidFill>
              <a:effectLst/>
              <a:latin typeface="+mn-lt"/>
              <a:ea typeface="+mn-ea"/>
              <a:cs typeface="+mn-cs"/>
            </a:rPr>
            <a:t>円増加した。子育て支援及び障害者自立支援の充実・推進を背景に、今後も扶助費は増加していく見込みであり、人口減少も相まって住民一人当たりのコストはより一層増加するものと見込まれる。</a:t>
          </a:r>
          <a:endParaRPr lang="ja-JP" altLang="ja-JP" sz="1400">
            <a:effectLst/>
          </a:endParaRPr>
        </a:p>
        <a:p>
          <a:r>
            <a:rPr kumimoji="1" lang="ja-JP" altLang="ja-JP" sz="1100">
              <a:solidFill>
                <a:schemeClr val="dk1"/>
              </a:solidFill>
              <a:effectLst/>
              <a:latin typeface="+mn-lt"/>
              <a:ea typeface="+mn-ea"/>
              <a:cs typeface="+mn-cs"/>
            </a:rPr>
            <a:t>補助費等について</a:t>
          </a:r>
          <a:r>
            <a:rPr kumimoji="1" lang="ja-JP" altLang="en-US" sz="1100">
              <a:solidFill>
                <a:schemeClr val="dk1"/>
              </a:solidFill>
              <a:effectLst/>
              <a:latin typeface="+mn-lt"/>
              <a:ea typeface="+mn-ea"/>
              <a:cs typeface="+mn-cs"/>
            </a:rPr>
            <a:t>、下水道事業会計等への</a:t>
          </a:r>
          <a:r>
            <a:rPr kumimoji="1" lang="ja-JP" altLang="ja-JP" sz="1100">
              <a:solidFill>
                <a:schemeClr val="dk1"/>
              </a:solidFill>
              <a:effectLst/>
              <a:latin typeface="+mn-lt"/>
              <a:ea typeface="+mn-ea"/>
              <a:cs typeface="+mn-cs"/>
            </a:rPr>
            <a:t>繰出</a:t>
          </a:r>
          <a:r>
            <a:rPr kumimoji="1" lang="ja-JP" altLang="en-US" sz="1100">
              <a:solidFill>
                <a:schemeClr val="dk1"/>
              </a:solidFill>
              <a:effectLst/>
              <a:latin typeface="+mn-lt"/>
              <a:ea typeface="+mn-ea"/>
              <a:cs typeface="+mn-cs"/>
            </a:rPr>
            <a:t>金が公営企業会計への移行により補助費等となったことから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９８４</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普通建設事業費について、大規模な工事</a:t>
          </a:r>
          <a:r>
            <a:rPr kumimoji="1" lang="ja-JP" altLang="en-US" sz="1100">
              <a:solidFill>
                <a:schemeClr val="dk1"/>
              </a:solidFill>
              <a:effectLst/>
              <a:latin typeface="+mn-lt"/>
              <a:ea typeface="+mn-ea"/>
              <a:cs typeface="+mn-cs"/>
            </a:rPr>
            <a:t>が少なかったことから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０１７</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となった。今後公共施設等総合管理計画に沿いながら、適正に管理していく必要がある。</a:t>
          </a:r>
          <a:endParaRPr lang="ja-JP" altLang="ja-JP" sz="1400">
            <a:effectLst/>
          </a:endParaRPr>
        </a:p>
        <a:p>
          <a:r>
            <a:rPr kumimoji="1" lang="ja-JP" altLang="ja-JP" sz="1100">
              <a:solidFill>
                <a:schemeClr val="dk1"/>
              </a:solidFill>
              <a:effectLst/>
              <a:latin typeface="+mn-lt"/>
              <a:ea typeface="+mn-ea"/>
              <a:cs typeface="+mn-cs"/>
            </a:rPr>
            <a:t>公債費について、令和２年度に借入した起債の</a:t>
          </a:r>
          <a:r>
            <a:rPr kumimoji="1" lang="ja-JP" altLang="en-US" sz="1100">
              <a:solidFill>
                <a:schemeClr val="dk1"/>
              </a:solidFill>
              <a:effectLst/>
              <a:latin typeface="+mn-lt"/>
              <a:ea typeface="+mn-ea"/>
              <a:cs typeface="+mn-cs"/>
            </a:rPr>
            <a:t>元金</a:t>
          </a:r>
          <a:r>
            <a:rPr kumimoji="1" lang="ja-JP" altLang="ja-JP" sz="1100">
              <a:solidFill>
                <a:schemeClr val="dk1"/>
              </a:solidFill>
              <a:effectLst/>
              <a:latin typeface="+mn-lt"/>
              <a:ea typeface="+mn-ea"/>
              <a:cs typeface="+mn-cs"/>
            </a:rPr>
            <a:t>償還が開始したことなどから、</a:t>
          </a:r>
          <a:r>
            <a:rPr kumimoji="1" lang="ja-JP" altLang="en-US" sz="1100">
              <a:solidFill>
                <a:schemeClr val="dk1"/>
              </a:solidFill>
              <a:effectLst/>
              <a:latin typeface="+mn-lt"/>
              <a:ea typeface="+mn-ea"/>
              <a:cs typeface="+mn-cs"/>
            </a:rPr>
            <a:t>５，３００円</a:t>
          </a:r>
          <a:r>
            <a:rPr kumimoji="1" lang="ja-JP" altLang="ja-JP" sz="1100">
              <a:solidFill>
                <a:schemeClr val="dk1"/>
              </a:solidFill>
              <a:effectLst/>
              <a:latin typeface="+mn-lt"/>
              <a:ea typeface="+mn-ea"/>
              <a:cs typeface="+mn-cs"/>
            </a:rPr>
            <a:t>増となった。繰出金</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、下水道事業会計等への繰出金が公営企業会計への移行により補助</a:t>
          </a:r>
          <a:r>
            <a:rPr kumimoji="1" lang="ja-JP" altLang="en-US" sz="1100">
              <a:solidFill>
                <a:schemeClr val="dk1"/>
              </a:solidFill>
              <a:effectLst/>
              <a:latin typeface="+mn-lt"/>
              <a:ea typeface="+mn-ea"/>
              <a:cs typeface="+mn-cs"/>
            </a:rPr>
            <a:t>費等</a:t>
          </a:r>
          <a:r>
            <a:rPr kumimoji="1" lang="ja-JP" altLang="ja-JP" sz="1100">
              <a:solidFill>
                <a:schemeClr val="dk1"/>
              </a:solidFill>
              <a:effectLst/>
              <a:latin typeface="+mn-lt"/>
              <a:ea typeface="+mn-ea"/>
              <a:cs typeface="+mn-cs"/>
            </a:rPr>
            <a:t>となったことから、</a:t>
          </a:r>
          <a:r>
            <a:rPr kumimoji="1" lang="ja-JP" altLang="en-US" sz="1100">
              <a:solidFill>
                <a:schemeClr val="dk1"/>
              </a:solidFill>
              <a:effectLst/>
              <a:latin typeface="+mn-lt"/>
              <a:ea typeface="+mn-ea"/>
              <a:cs typeface="+mn-cs"/>
            </a:rPr>
            <a:t>３６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７２９</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山形県三川町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7,009
6,971
33.22
5,904,081
5,613,835
282,915
3,095,777
5,457,916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75438</xdr:rowOff>
    </xdr:from>
    <xdr:to>
      <xdr:col>24</xdr:col>
      <xdr:colOff>63500</xdr:colOff>
      <xdr:row>36</xdr:row>
      <xdr:rowOff>123571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47638"/>
          <a:ext cx="838200" cy="4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123571</xdr:rowOff>
    </xdr:from>
    <xdr:to>
      <xdr:col>19</xdr:col>
      <xdr:colOff>177800</xdr:colOff>
      <xdr:row>36</xdr:row>
      <xdr:rowOff>165862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95771"/>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165862</xdr:rowOff>
    </xdr:from>
    <xdr:to>
      <xdr:col>15</xdr:col>
      <xdr:colOff>50800</xdr:colOff>
      <xdr:row>37</xdr:row>
      <xdr:rowOff>44577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38062"/>
          <a:ext cx="889000"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23622</xdr:rowOff>
    </xdr:from>
    <xdr:to>
      <xdr:col>10</xdr:col>
      <xdr:colOff>114300</xdr:colOff>
      <xdr:row>37</xdr:row>
      <xdr:rowOff>44577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67272"/>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24638</xdr:rowOff>
    </xdr:from>
    <xdr:to>
      <xdr:col>24</xdr:col>
      <xdr:colOff>114300</xdr:colOff>
      <xdr:row>36</xdr:row>
      <xdr:rowOff>126238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3065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72771</xdr:rowOff>
    </xdr:from>
    <xdr:to>
      <xdr:col>20</xdr:col>
      <xdr:colOff>38100</xdr:colOff>
      <xdr:row>37</xdr:row>
      <xdr:rowOff>2921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165498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3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115062</xdr:rowOff>
    </xdr:from>
    <xdr:to>
      <xdr:col>15</xdr:col>
      <xdr:colOff>101600</xdr:colOff>
      <xdr:row>37</xdr:row>
      <xdr:rowOff>45212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8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36339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165227</xdr:rowOff>
    </xdr:from>
    <xdr:to>
      <xdr:col>10</xdr:col>
      <xdr:colOff>165100</xdr:colOff>
      <xdr:row>37</xdr:row>
      <xdr:rowOff>95377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3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86504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3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144272</xdr:rowOff>
    </xdr:from>
    <xdr:to>
      <xdr:col>6</xdr:col>
      <xdr:colOff>38100</xdr:colOff>
      <xdr:row>37</xdr:row>
      <xdr:rowOff>74422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65549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65122</xdr:rowOff>
    </xdr:from>
    <xdr:to>
      <xdr:col>24</xdr:col>
      <xdr:colOff>63500</xdr:colOff>
      <xdr:row>58</xdr:row>
      <xdr:rowOff>87497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09222"/>
          <a:ext cx="838200" cy="2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81759</xdr:rowOff>
    </xdr:from>
    <xdr:to>
      <xdr:col>19</xdr:col>
      <xdr:colOff>177800</xdr:colOff>
      <xdr:row>58</xdr:row>
      <xdr:rowOff>87497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25859"/>
          <a:ext cx="889000" cy="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81759</xdr:rowOff>
    </xdr:from>
    <xdr:to>
      <xdr:col>15</xdr:col>
      <xdr:colOff>50800</xdr:colOff>
      <xdr:row>58</xdr:row>
      <xdr:rowOff>88798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25859"/>
          <a:ext cx="889000" cy="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32709</xdr:rowOff>
    </xdr:from>
    <xdr:to>
      <xdr:col>10</xdr:col>
      <xdr:colOff>114300</xdr:colOff>
      <xdr:row>58</xdr:row>
      <xdr:rowOff>88798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76809"/>
          <a:ext cx="889000" cy="5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14322</xdr:rowOff>
    </xdr:from>
    <xdr:to>
      <xdr:col>24</xdr:col>
      <xdr:colOff>114300</xdr:colOff>
      <xdr:row>58</xdr:row>
      <xdr:rowOff>115922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5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36697</xdr:rowOff>
    </xdr:from>
    <xdr:to>
      <xdr:col>20</xdr:col>
      <xdr:colOff>38100</xdr:colOff>
      <xdr:row>58</xdr:row>
      <xdr:rowOff>138297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129424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7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30959</xdr:rowOff>
    </xdr:from>
    <xdr:to>
      <xdr:col>15</xdr:col>
      <xdr:colOff>101600</xdr:colOff>
      <xdr:row>58</xdr:row>
      <xdr:rowOff>132559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7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123686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6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37998</xdr:rowOff>
    </xdr:from>
    <xdr:to>
      <xdr:col>10</xdr:col>
      <xdr:colOff>165100</xdr:colOff>
      <xdr:row>58</xdr:row>
      <xdr:rowOff>139598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8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130725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74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153359</xdr:rowOff>
    </xdr:from>
    <xdr:to>
      <xdr:col>6</xdr:col>
      <xdr:colOff>38100</xdr:colOff>
      <xdr:row>58</xdr:row>
      <xdr:rowOff>83509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2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74636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18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141308</xdr:rowOff>
    </xdr:from>
    <xdr:to>
      <xdr:col>24</xdr:col>
      <xdr:colOff>63500</xdr:colOff>
      <xdr:row>77</xdr:row>
      <xdr:rowOff>73885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71508"/>
          <a:ext cx="838200" cy="10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73885</xdr:rowOff>
    </xdr:from>
    <xdr:to>
      <xdr:col>19</xdr:col>
      <xdr:colOff>177800</xdr:colOff>
      <xdr:row>78</xdr:row>
      <xdr:rowOff>44610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75535"/>
          <a:ext cx="889000" cy="14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97554</xdr:rowOff>
    </xdr:from>
    <xdr:to>
      <xdr:col>15</xdr:col>
      <xdr:colOff>50800</xdr:colOff>
      <xdr:row>78</xdr:row>
      <xdr:rowOff>44610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99204"/>
          <a:ext cx="889000" cy="1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97554</xdr:rowOff>
    </xdr:from>
    <xdr:to>
      <xdr:col>10</xdr:col>
      <xdr:colOff>114300</xdr:colOff>
      <xdr:row>77</xdr:row>
      <xdr:rowOff>134823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99204"/>
          <a:ext cx="889000" cy="3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90508</xdr:rowOff>
    </xdr:from>
    <xdr:to>
      <xdr:col>24</xdr:col>
      <xdr:colOff>114300</xdr:colOff>
      <xdr:row>77</xdr:row>
      <xdr:rowOff>20658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2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113385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72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23085</xdr:rowOff>
    </xdr:from>
    <xdr:to>
      <xdr:col>20</xdr:col>
      <xdr:colOff>38100</xdr:colOff>
      <xdr:row>77</xdr:row>
      <xdr:rowOff>124685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2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141212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9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165260</xdr:rowOff>
    </xdr:from>
    <xdr:to>
      <xdr:col>15</xdr:col>
      <xdr:colOff>101600</xdr:colOff>
      <xdr:row>78</xdr:row>
      <xdr:rowOff>95410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6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86537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5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46754</xdr:rowOff>
    </xdr:from>
    <xdr:to>
      <xdr:col>10</xdr:col>
      <xdr:colOff>165100</xdr:colOff>
      <xdr:row>77</xdr:row>
      <xdr:rowOff>148354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4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164881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2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84023</xdr:rowOff>
    </xdr:from>
    <xdr:to>
      <xdr:col>6</xdr:col>
      <xdr:colOff>38100</xdr:colOff>
      <xdr:row>78</xdr:row>
      <xdr:rowOff>14173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8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30700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6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146833</xdr:rowOff>
    </xdr:from>
    <xdr:to>
      <xdr:col>24</xdr:col>
      <xdr:colOff>63500</xdr:colOff>
      <xdr:row>98</xdr:row>
      <xdr:rowOff>3006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77483"/>
          <a:ext cx="838200" cy="2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113686</xdr:rowOff>
    </xdr:from>
    <xdr:to>
      <xdr:col>19</xdr:col>
      <xdr:colOff>177800</xdr:colOff>
      <xdr:row>97</xdr:row>
      <xdr:rowOff>146833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44336"/>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158102</xdr:rowOff>
    </xdr:from>
    <xdr:to>
      <xdr:col>15</xdr:col>
      <xdr:colOff>50800</xdr:colOff>
      <xdr:row>97</xdr:row>
      <xdr:rowOff>113686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445852"/>
          <a:ext cx="889000" cy="29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51090</xdr:rowOff>
    </xdr:from>
    <xdr:to>
      <xdr:col>10</xdr:col>
      <xdr:colOff>114300</xdr:colOff>
      <xdr:row>95</xdr:row>
      <xdr:rowOff>158102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167390"/>
          <a:ext cx="889000" cy="27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123656</xdr:rowOff>
    </xdr:from>
    <xdr:to>
      <xdr:col>24</xdr:col>
      <xdr:colOff>114300</xdr:colOff>
      <xdr:row>98</xdr:row>
      <xdr:rowOff>53806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5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38583</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6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96033</xdr:rowOff>
    </xdr:from>
    <xdr:to>
      <xdr:col>20</xdr:col>
      <xdr:colOff>38100</xdr:colOff>
      <xdr:row>98</xdr:row>
      <xdr:rowOff>26183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2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17310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81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62886</xdr:rowOff>
    </xdr:from>
    <xdr:to>
      <xdr:col>15</xdr:col>
      <xdr:colOff>101600</xdr:colOff>
      <xdr:row>97</xdr:row>
      <xdr:rowOff>164486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155613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8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107302</xdr:rowOff>
    </xdr:from>
    <xdr:to>
      <xdr:col>10</xdr:col>
      <xdr:colOff>165100</xdr:colOff>
      <xdr:row>96</xdr:row>
      <xdr:rowOff>37452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3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53979</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170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290</xdr:rowOff>
    </xdr:from>
    <xdr:to>
      <xdr:col>6</xdr:col>
      <xdr:colOff>38100</xdr:colOff>
      <xdr:row>94</xdr:row>
      <xdr:rowOff>101890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1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118417</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589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146558</xdr:rowOff>
    </xdr:from>
    <xdr:to>
      <xdr:col>55</xdr:col>
      <xdr:colOff>0</xdr:colOff>
      <xdr:row>37</xdr:row>
      <xdr:rowOff>158369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490208"/>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96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158369</xdr:rowOff>
    </xdr:from>
    <xdr:to>
      <xdr:col>50</xdr:col>
      <xdr:colOff>114300</xdr:colOff>
      <xdr:row>37</xdr:row>
      <xdr:rowOff>163322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02019"/>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114190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163322</xdr:rowOff>
    </xdr:from>
    <xdr:to>
      <xdr:col>45</xdr:col>
      <xdr:colOff>177800</xdr:colOff>
      <xdr:row>37</xdr:row>
      <xdr:rowOff>167513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0697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116857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631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150749</xdr:rowOff>
    </xdr:from>
    <xdr:to>
      <xdr:col>41</xdr:col>
      <xdr:colOff>50800</xdr:colOff>
      <xdr:row>37</xdr:row>
      <xdr:rowOff>167513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494399"/>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99712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97807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95758</xdr:rowOff>
    </xdr:from>
    <xdr:to>
      <xdr:col>55</xdr:col>
      <xdr:colOff>50800</xdr:colOff>
      <xdr:row>38</xdr:row>
      <xdr:rowOff>25908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118635</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290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107569</xdr:rowOff>
    </xdr:from>
    <xdr:to>
      <xdr:col>50</xdr:col>
      <xdr:colOff>165100</xdr:colOff>
      <xdr:row>38</xdr:row>
      <xdr:rowOff>37719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54246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226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112522</xdr:rowOff>
    </xdr:from>
    <xdr:to>
      <xdr:col>46</xdr:col>
      <xdr:colOff>38100</xdr:colOff>
      <xdr:row>38</xdr:row>
      <xdr:rowOff>42672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5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59199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231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116713</xdr:rowOff>
    </xdr:from>
    <xdr:to>
      <xdr:col>41</xdr:col>
      <xdr:colOff>101600</xdr:colOff>
      <xdr:row>38</xdr:row>
      <xdr:rowOff>46863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63390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235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99949</xdr:rowOff>
    </xdr:from>
    <xdr:to>
      <xdr:col>36</xdr:col>
      <xdr:colOff>165100</xdr:colOff>
      <xdr:row>38</xdr:row>
      <xdr:rowOff>30099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4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46626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218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146726</xdr:rowOff>
    </xdr:from>
    <xdr:to>
      <xdr:col>55</xdr:col>
      <xdr:colOff>0</xdr:colOff>
      <xdr:row>57</xdr:row>
      <xdr:rowOff>2829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747926"/>
          <a:ext cx="838200" cy="2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89195</xdr:rowOff>
    </xdr:from>
    <xdr:to>
      <xdr:col>50</xdr:col>
      <xdr:colOff>114300</xdr:colOff>
      <xdr:row>56</xdr:row>
      <xdr:rowOff>146726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518945"/>
          <a:ext cx="889000" cy="22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89195</xdr:rowOff>
    </xdr:from>
    <xdr:to>
      <xdr:col>45</xdr:col>
      <xdr:colOff>177800</xdr:colOff>
      <xdr:row>56</xdr:row>
      <xdr:rowOff>131440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518945"/>
          <a:ext cx="889000" cy="21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131440</xdr:rowOff>
    </xdr:from>
    <xdr:to>
      <xdr:col>41</xdr:col>
      <xdr:colOff>50800</xdr:colOff>
      <xdr:row>57</xdr:row>
      <xdr:rowOff>15022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732640"/>
          <a:ext cx="889000" cy="5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123479</xdr:rowOff>
    </xdr:from>
    <xdr:to>
      <xdr:col>55</xdr:col>
      <xdr:colOff>50800</xdr:colOff>
      <xdr:row>57</xdr:row>
      <xdr:rowOff>53629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2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101906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0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95926</xdr:rowOff>
    </xdr:from>
    <xdr:to>
      <xdr:col>50</xdr:col>
      <xdr:colOff>165100</xdr:colOff>
      <xdr:row>57</xdr:row>
      <xdr:rowOff>26076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17203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78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38395</xdr:rowOff>
    </xdr:from>
    <xdr:to>
      <xdr:col>46</xdr:col>
      <xdr:colOff>38100</xdr:colOff>
      <xdr:row>55</xdr:row>
      <xdr:rowOff>139995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4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156522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24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80640</xdr:rowOff>
    </xdr:from>
    <xdr:to>
      <xdr:col>41</xdr:col>
      <xdr:colOff>101600</xdr:colOff>
      <xdr:row>57</xdr:row>
      <xdr:rowOff>10790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8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1917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77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135672</xdr:rowOff>
    </xdr:from>
    <xdr:to>
      <xdr:col>36</xdr:col>
      <xdr:colOff>165100</xdr:colOff>
      <xdr:row>57</xdr:row>
      <xdr:rowOff>65822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56949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82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47901</xdr:rowOff>
    </xdr:from>
    <xdr:to>
      <xdr:col>55</xdr:col>
      <xdr:colOff>0</xdr:colOff>
      <xdr:row>78</xdr:row>
      <xdr:rowOff>52032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21001"/>
          <a:ext cx="838200" cy="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87822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6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52032</xdr:rowOff>
    </xdr:from>
    <xdr:to>
      <xdr:col>50</xdr:col>
      <xdr:colOff>114300</xdr:colOff>
      <xdr:row>78</xdr:row>
      <xdr:rowOff>57773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25132"/>
          <a:ext cx="889000" cy="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57773</xdr:rowOff>
    </xdr:from>
    <xdr:to>
      <xdr:col>45</xdr:col>
      <xdr:colOff>177800</xdr:colOff>
      <xdr:row>78</xdr:row>
      <xdr:rowOff>84186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30873"/>
          <a:ext cx="889000" cy="2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159879</xdr:rowOff>
    </xdr:from>
    <xdr:to>
      <xdr:col>41</xdr:col>
      <xdr:colOff>50800</xdr:colOff>
      <xdr:row>78</xdr:row>
      <xdr:rowOff>84186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61529"/>
          <a:ext cx="889000" cy="9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168551</xdr:rowOff>
    </xdr:from>
    <xdr:to>
      <xdr:col>55</xdr:col>
      <xdr:colOff>50800</xdr:colOff>
      <xdr:row>78</xdr:row>
      <xdr:rowOff>98701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7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19978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2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1232</xdr:rowOff>
    </xdr:from>
    <xdr:to>
      <xdr:col>50</xdr:col>
      <xdr:colOff>165100</xdr:colOff>
      <xdr:row>78</xdr:row>
      <xdr:rowOff>102832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7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119359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14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6973</xdr:rowOff>
    </xdr:from>
    <xdr:to>
      <xdr:col>46</xdr:col>
      <xdr:colOff>38100</xdr:colOff>
      <xdr:row>78</xdr:row>
      <xdr:rowOff>108573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125100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5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33386</xdr:rowOff>
    </xdr:from>
    <xdr:to>
      <xdr:col>41</xdr:col>
      <xdr:colOff>101600</xdr:colOff>
      <xdr:row>78</xdr:row>
      <xdr:rowOff>134986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0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151513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18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109079</xdr:rowOff>
    </xdr:from>
    <xdr:to>
      <xdr:col>36</xdr:col>
      <xdr:colOff>165100</xdr:colOff>
      <xdr:row>78</xdr:row>
      <xdr:rowOff>39229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1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55756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08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141960</xdr:rowOff>
    </xdr:from>
    <xdr:to>
      <xdr:col>55</xdr:col>
      <xdr:colOff>0</xdr:colOff>
      <xdr:row>97</xdr:row>
      <xdr:rowOff>148369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772610"/>
          <a:ext cx="838200" cy="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141960</xdr:rowOff>
    </xdr:from>
    <xdr:to>
      <xdr:col>50</xdr:col>
      <xdr:colOff>114300</xdr:colOff>
      <xdr:row>98</xdr:row>
      <xdr:rowOff>6975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72610"/>
          <a:ext cx="889000" cy="3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167681</xdr:rowOff>
    </xdr:from>
    <xdr:to>
      <xdr:col>45</xdr:col>
      <xdr:colOff>177800</xdr:colOff>
      <xdr:row>98</xdr:row>
      <xdr:rowOff>6975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98331"/>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112449</xdr:rowOff>
    </xdr:from>
    <xdr:to>
      <xdr:col>41</xdr:col>
      <xdr:colOff>50800</xdr:colOff>
      <xdr:row>97</xdr:row>
      <xdr:rowOff>167681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743099"/>
          <a:ext cx="889000" cy="5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97569</xdr:rowOff>
    </xdr:from>
    <xdr:to>
      <xdr:col>55</xdr:col>
      <xdr:colOff>50800</xdr:colOff>
      <xdr:row>98</xdr:row>
      <xdr:rowOff>27719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2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12496</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4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91160</xdr:rowOff>
    </xdr:from>
    <xdr:to>
      <xdr:col>50</xdr:col>
      <xdr:colOff>165100</xdr:colOff>
      <xdr:row>98</xdr:row>
      <xdr:rowOff>21310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12437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1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127625</xdr:rowOff>
    </xdr:from>
    <xdr:to>
      <xdr:col>46</xdr:col>
      <xdr:colOff>38100</xdr:colOff>
      <xdr:row>98</xdr:row>
      <xdr:rowOff>57775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5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48902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5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116881</xdr:rowOff>
    </xdr:from>
    <xdr:to>
      <xdr:col>41</xdr:col>
      <xdr:colOff>101600</xdr:colOff>
      <xdr:row>98</xdr:row>
      <xdr:rowOff>47031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4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38158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4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61649</xdr:rowOff>
    </xdr:from>
    <xdr:to>
      <xdr:col>36</xdr:col>
      <xdr:colOff>165100</xdr:colOff>
      <xdr:row>97</xdr:row>
      <xdr:rowOff>163249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9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154376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8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101478</xdr:rowOff>
    </xdr:from>
    <xdr:to>
      <xdr:col>85</xdr:col>
      <xdr:colOff>127000</xdr:colOff>
      <xdr:row>37</xdr:row>
      <xdr:rowOff>155871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45128"/>
          <a:ext cx="838200" cy="5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47814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148958</xdr:rowOff>
    </xdr:from>
    <xdr:to>
      <xdr:col>81</xdr:col>
      <xdr:colOff>50800</xdr:colOff>
      <xdr:row>37</xdr:row>
      <xdr:rowOff>155871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492608"/>
          <a:ext cx="889000" cy="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148958</xdr:rowOff>
    </xdr:from>
    <xdr:to>
      <xdr:col>76</xdr:col>
      <xdr:colOff>114300</xdr:colOff>
      <xdr:row>38</xdr:row>
      <xdr:rowOff>2553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92608"/>
          <a:ext cx="889000" cy="2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164700</xdr:rowOff>
    </xdr:from>
    <xdr:to>
      <xdr:col>71</xdr:col>
      <xdr:colOff>177800</xdr:colOff>
      <xdr:row>38</xdr:row>
      <xdr:rowOff>2553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508350"/>
          <a:ext cx="889000" cy="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50678</xdr:rowOff>
    </xdr:from>
    <xdr:to>
      <xdr:col>85</xdr:col>
      <xdr:colOff>177800</xdr:colOff>
      <xdr:row>37</xdr:row>
      <xdr:rowOff>152278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9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10055</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8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105071</xdr:rowOff>
    </xdr:from>
    <xdr:to>
      <xdr:col>81</xdr:col>
      <xdr:colOff>101600</xdr:colOff>
      <xdr:row>38</xdr:row>
      <xdr:rowOff>35221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4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26348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4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98158</xdr:rowOff>
    </xdr:from>
    <xdr:to>
      <xdr:col>76</xdr:col>
      <xdr:colOff>165100</xdr:colOff>
      <xdr:row>38</xdr:row>
      <xdr:rowOff>28308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44835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1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123204</xdr:rowOff>
    </xdr:from>
    <xdr:to>
      <xdr:col>72</xdr:col>
      <xdr:colOff>38100</xdr:colOff>
      <xdr:row>38</xdr:row>
      <xdr:rowOff>53353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668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44480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5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113900</xdr:rowOff>
    </xdr:from>
    <xdr:to>
      <xdr:col>67</xdr:col>
      <xdr:colOff>101600</xdr:colOff>
      <xdr:row>38</xdr:row>
      <xdr:rowOff>44050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35177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5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94656</xdr:rowOff>
    </xdr:from>
    <xdr:to>
      <xdr:col>85</xdr:col>
      <xdr:colOff>127000</xdr:colOff>
      <xdr:row>57</xdr:row>
      <xdr:rowOff>164161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867306"/>
          <a:ext cx="838200" cy="6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94656</xdr:rowOff>
    </xdr:from>
    <xdr:to>
      <xdr:col>81</xdr:col>
      <xdr:colOff>50800</xdr:colOff>
      <xdr:row>58</xdr:row>
      <xdr:rowOff>1828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867306"/>
          <a:ext cx="889000" cy="7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163453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9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73550</xdr:rowOff>
    </xdr:from>
    <xdr:to>
      <xdr:col>76</xdr:col>
      <xdr:colOff>114300</xdr:colOff>
      <xdr:row>58</xdr:row>
      <xdr:rowOff>1828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846200"/>
          <a:ext cx="889000" cy="9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73550</xdr:rowOff>
    </xdr:from>
    <xdr:to>
      <xdr:col>71</xdr:col>
      <xdr:colOff>177800</xdr:colOff>
      <xdr:row>57</xdr:row>
      <xdr:rowOff>90763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846200"/>
          <a:ext cx="889000" cy="1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39663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113361</xdr:rowOff>
    </xdr:from>
    <xdr:to>
      <xdr:col>85</xdr:col>
      <xdr:colOff>177800</xdr:colOff>
      <xdr:row>58</xdr:row>
      <xdr:rowOff>43511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88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91788</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6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43856</xdr:rowOff>
    </xdr:from>
    <xdr:to>
      <xdr:col>81</xdr:col>
      <xdr:colOff>101600</xdr:colOff>
      <xdr:row>57</xdr:row>
      <xdr:rowOff>145456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1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161983</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959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122478</xdr:rowOff>
    </xdr:from>
    <xdr:to>
      <xdr:col>76</xdr:col>
      <xdr:colOff>165100</xdr:colOff>
      <xdr:row>58</xdr:row>
      <xdr:rowOff>52628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9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43755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98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22750</xdr:rowOff>
    </xdr:from>
    <xdr:to>
      <xdr:col>72</xdr:col>
      <xdr:colOff>38100</xdr:colOff>
      <xdr:row>57</xdr:row>
      <xdr:rowOff>124350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79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140877</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9570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39963</xdr:rowOff>
    </xdr:from>
    <xdr:to>
      <xdr:col>67</xdr:col>
      <xdr:colOff>101600</xdr:colOff>
      <xdr:row>57</xdr:row>
      <xdr:rowOff>141563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1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158090</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58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127978</xdr:rowOff>
    </xdr:from>
    <xdr:to>
      <xdr:col>85</xdr:col>
      <xdr:colOff>127000</xdr:colOff>
      <xdr:row>95</xdr:row>
      <xdr:rowOff>158268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415728"/>
          <a:ext cx="8382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158268</xdr:rowOff>
    </xdr:from>
    <xdr:to>
      <xdr:col>81</xdr:col>
      <xdr:colOff>50800</xdr:colOff>
      <xdr:row>96</xdr:row>
      <xdr:rowOff>25549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446018"/>
          <a:ext cx="889000" cy="3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25549</xdr:rowOff>
    </xdr:from>
    <xdr:to>
      <xdr:col>76</xdr:col>
      <xdr:colOff>114300</xdr:colOff>
      <xdr:row>96</xdr:row>
      <xdr:rowOff>30859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484749"/>
          <a:ext cx="889000" cy="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27504</xdr:rowOff>
    </xdr:from>
    <xdr:to>
      <xdr:col>71</xdr:col>
      <xdr:colOff>177800</xdr:colOff>
      <xdr:row>96</xdr:row>
      <xdr:rowOff>30859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486704"/>
          <a:ext cx="889000" cy="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77178</xdr:rowOff>
    </xdr:from>
    <xdr:to>
      <xdr:col>85</xdr:col>
      <xdr:colOff>177800</xdr:colOff>
      <xdr:row>96</xdr:row>
      <xdr:rowOff>7328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36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55605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34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107468</xdr:rowOff>
    </xdr:from>
    <xdr:to>
      <xdr:col>81</xdr:col>
      <xdr:colOff>101600</xdr:colOff>
      <xdr:row>96</xdr:row>
      <xdr:rowOff>37618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39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28745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8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146199</xdr:rowOff>
    </xdr:from>
    <xdr:to>
      <xdr:col>76</xdr:col>
      <xdr:colOff>165100</xdr:colOff>
      <xdr:row>96</xdr:row>
      <xdr:rowOff>76349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43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67476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52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151509</xdr:rowOff>
    </xdr:from>
    <xdr:to>
      <xdr:col>72</xdr:col>
      <xdr:colOff>38100</xdr:colOff>
      <xdr:row>96</xdr:row>
      <xdr:rowOff>81659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43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72786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3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148154</xdr:rowOff>
    </xdr:from>
    <xdr:to>
      <xdr:col>67</xdr:col>
      <xdr:colOff>101600</xdr:colOff>
      <xdr:row>96</xdr:row>
      <xdr:rowOff>78304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4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69431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2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議会費は</a:t>
          </a:r>
          <a:r>
            <a:rPr kumimoji="1" lang="ja-JP" altLang="en-US" sz="1100">
              <a:solidFill>
                <a:schemeClr val="dk1"/>
              </a:solidFill>
              <a:effectLst/>
              <a:latin typeface="+mn-lt"/>
              <a:ea typeface="+mn-ea"/>
              <a:cs typeface="+mn-cs"/>
            </a:rPr>
            <a:t>町議会タブレット端末購入等により</a:t>
          </a:r>
          <a:r>
            <a:rPr kumimoji="1" lang="ja-JP" altLang="ja-JP" sz="1100">
              <a:solidFill>
                <a:schemeClr val="dk1"/>
              </a:solidFill>
              <a:effectLst/>
              <a:latin typeface="+mn-lt"/>
              <a:ea typeface="+mn-ea"/>
              <a:cs typeface="+mn-cs"/>
            </a:rPr>
            <a:t>、前年度から</a:t>
          </a:r>
          <a:r>
            <a:rPr kumimoji="1" lang="ja-JP" altLang="en-US" sz="1100">
              <a:solidFill>
                <a:schemeClr val="dk1"/>
              </a:solidFill>
              <a:effectLst/>
              <a:latin typeface="+mn-lt"/>
              <a:ea typeface="+mn-ea"/>
              <a:cs typeface="+mn-cs"/>
            </a:rPr>
            <a:t>３７９</a:t>
          </a:r>
          <a:r>
            <a:rPr kumimoji="1" lang="ja-JP" altLang="ja-JP" sz="1100">
              <a:solidFill>
                <a:schemeClr val="dk1"/>
              </a:solidFill>
              <a:effectLst/>
              <a:latin typeface="+mn-lt"/>
              <a:ea typeface="+mn-ea"/>
              <a:cs typeface="+mn-cs"/>
            </a:rPr>
            <a:t>円増加した。総務費は、</a:t>
          </a:r>
          <a:r>
            <a:rPr kumimoji="1" lang="ja-JP" altLang="en-US" sz="1100">
              <a:solidFill>
                <a:schemeClr val="dk1"/>
              </a:solidFill>
              <a:effectLst/>
              <a:latin typeface="+mn-lt"/>
              <a:ea typeface="+mn-ea"/>
              <a:cs typeface="+mn-cs"/>
            </a:rPr>
            <a:t>物価高騰対応重点支援金調整給付事業の実施やふるさと基金積立金</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したことから、</a:t>
          </a:r>
          <a:r>
            <a:rPr kumimoji="1" lang="ja-JP" altLang="en-US" sz="1100">
              <a:solidFill>
                <a:schemeClr val="dk1"/>
              </a:solidFill>
              <a:effectLst/>
              <a:latin typeface="+mn-lt"/>
              <a:ea typeface="+mn-ea"/>
              <a:cs typeface="+mn-cs"/>
            </a:rPr>
            <a:t>４８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９３９</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した。民生費は、</a:t>
          </a:r>
          <a:r>
            <a:rPr kumimoji="1" lang="ja-JP" altLang="en-US" sz="1100">
              <a:solidFill>
                <a:schemeClr val="dk1"/>
              </a:solidFill>
              <a:effectLst/>
              <a:latin typeface="+mn-lt"/>
              <a:ea typeface="+mn-ea"/>
              <a:cs typeface="+mn-cs"/>
            </a:rPr>
            <a:t>新規に民間学童施設が開設されたことなどから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６５２</a:t>
          </a:r>
          <a:r>
            <a:rPr kumimoji="1" lang="ja-JP" altLang="ja-JP" sz="1100">
              <a:solidFill>
                <a:schemeClr val="dk1"/>
              </a:solidFill>
              <a:effectLst/>
              <a:latin typeface="+mn-lt"/>
              <a:ea typeface="+mn-ea"/>
              <a:cs typeface="+mn-cs"/>
            </a:rPr>
            <a:t>円増加した。衛生費については、</a:t>
          </a:r>
          <a:r>
            <a:rPr kumimoji="1" lang="ja-JP" altLang="en-US" sz="1100">
              <a:solidFill>
                <a:schemeClr val="dk1"/>
              </a:solidFill>
              <a:effectLst/>
              <a:latin typeface="+mn-lt"/>
              <a:ea typeface="+mn-ea"/>
              <a:cs typeface="+mn-cs"/>
            </a:rPr>
            <a:t>新型コロナウイルス予防接種対策事業に係る支出や、一般廃棄物焼却施設等整備事業負担金が減となったことから、６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０４２</a:t>
          </a:r>
          <a:r>
            <a:rPr kumimoji="1" lang="ja-JP" altLang="ja-JP" sz="1100">
              <a:solidFill>
                <a:schemeClr val="dk1"/>
              </a:solidFill>
              <a:effectLst/>
              <a:latin typeface="+mn-lt"/>
              <a:ea typeface="+mn-ea"/>
              <a:cs typeface="+mn-cs"/>
            </a:rPr>
            <a:t>円減となった。農林水産業費は、</a:t>
          </a:r>
          <a:r>
            <a:rPr kumimoji="1" lang="ja-JP" altLang="en-US" sz="1100">
              <a:solidFill>
                <a:schemeClr val="dk1"/>
              </a:solidFill>
              <a:effectLst/>
              <a:latin typeface="+mn-lt"/>
              <a:ea typeface="+mn-ea"/>
              <a:cs typeface="+mn-cs"/>
            </a:rPr>
            <a:t>下水道事業が公営事業会計に移行したことで農業集落排水事業特別会計繰出金が皆減し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６１６</a:t>
          </a:r>
          <a:r>
            <a:rPr kumimoji="1" lang="ja-JP" altLang="ja-JP" sz="1100">
              <a:solidFill>
                <a:schemeClr val="dk1"/>
              </a:solidFill>
              <a:effectLst/>
              <a:latin typeface="+mn-lt"/>
              <a:ea typeface="+mn-ea"/>
              <a:cs typeface="+mn-cs"/>
            </a:rPr>
            <a:t>円減となった。商工費について、</a:t>
          </a:r>
          <a:r>
            <a:rPr kumimoji="1" lang="ja-JP" altLang="en-US" sz="1100">
              <a:solidFill>
                <a:schemeClr val="dk1"/>
              </a:solidFill>
              <a:effectLst/>
              <a:latin typeface="+mn-lt"/>
              <a:ea typeface="+mn-ea"/>
              <a:cs typeface="+mn-cs"/>
            </a:rPr>
            <a:t>温泉施設基金積立金や物価高騰家計応援クーポン券発行業務委託料が減となった一方、ふるさと基金積立金やふるさと応援寄附金寄附者謝礼の増となり、１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２６５</a:t>
          </a:r>
          <a:r>
            <a:rPr kumimoji="1" lang="ja-JP" altLang="ja-JP" sz="1100">
              <a:solidFill>
                <a:schemeClr val="dk1"/>
              </a:solidFill>
              <a:effectLst/>
              <a:latin typeface="+mn-lt"/>
              <a:ea typeface="+mn-ea"/>
              <a:cs typeface="+mn-cs"/>
            </a:rPr>
            <a:t>円増加した。消防費は、</a:t>
          </a:r>
          <a:r>
            <a:rPr kumimoji="1" lang="ja-JP" altLang="en-US" sz="1100">
              <a:solidFill>
                <a:schemeClr val="dk1"/>
              </a:solidFill>
              <a:effectLst/>
              <a:latin typeface="+mn-lt"/>
              <a:ea typeface="+mn-ea"/>
              <a:cs typeface="+mn-cs"/>
            </a:rPr>
            <a:t>防災行政無線の更新工事や鶴岡市への常備消防事務委託料の増により、１１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８９７</a:t>
          </a:r>
          <a:r>
            <a:rPr kumimoji="1" lang="ja-JP" altLang="ja-JP" sz="1100">
              <a:solidFill>
                <a:schemeClr val="dk1"/>
              </a:solidFill>
              <a:effectLst/>
              <a:latin typeface="+mn-lt"/>
              <a:ea typeface="+mn-ea"/>
              <a:cs typeface="+mn-cs"/>
            </a:rPr>
            <a:t>円増加した。教育費は、屋内体育施設の大規模改修</a:t>
          </a:r>
          <a:r>
            <a:rPr kumimoji="1" lang="ja-JP" altLang="en-US" sz="1100">
              <a:solidFill>
                <a:schemeClr val="dk1"/>
              </a:solidFill>
              <a:effectLst/>
              <a:latin typeface="+mn-lt"/>
              <a:ea typeface="+mn-ea"/>
              <a:cs typeface="+mn-cs"/>
            </a:rPr>
            <a:t>が令和５年度で完了したことにより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２８３</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山形県三川町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実質収支</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は、前年度を</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ポイント下回る結果となった。財政調整基金については、取崩し額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積立額</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上回ったことで、前年度により</a:t>
          </a:r>
          <a:r>
            <a:rPr kumimoji="1" lang="en-US" altLang="ja-JP" sz="1100">
              <a:solidFill>
                <a:schemeClr val="dk1"/>
              </a:solidFill>
              <a:effectLst/>
              <a:latin typeface="+mn-lt"/>
              <a:ea typeface="+mn-ea"/>
              <a:cs typeface="+mn-cs"/>
            </a:rPr>
            <a:t>0.85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した。実質単年度収支については、</a:t>
          </a:r>
          <a:r>
            <a:rPr kumimoji="1" lang="ja-JP" altLang="en-US" sz="1100">
              <a:solidFill>
                <a:schemeClr val="dk1"/>
              </a:solidFill>
              <a:effectLst/>
              <a:latin typeface="+mn-lt"/>
              <a:ea typeface="+mn-ea"/>
              <a:cs typeface="+mn-cs"/>
            </a:rPr>
            <a:t>人件費や物価上昇の影響等により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3.13</a:t>
          </a:r>
          <a:r>
            <a:rPr kumimoji="1" lang="ja-JP" altLang="ja-JP" sz="1100">
              <a:solidFill>
                <a:schemeClr val="dk1"/>
              </a:solidFill>
              <a:effectLst/>
              <a:latin typeface="+mn-lt"/>
              <a:ea typeface="+mn-ea"/>
              <a:cs typeface="+mn-cs"/>
            </a:rPr>
            <a:t>ポイント減少した。今後も物価高騰や人件費の増加が見込まれることから、より一層財政の健全化を図り、繰上償還や財政調整基金への積立てを計画的に行っていく必要がある。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山形県三川町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三川町</a:t>
          </a:r>
          <a:r>
            <a:rPr kumimoji="1" lang="ja-JP" altLang="en-US" sz="1100">
              <a:solidFill>
                <a:schemeClr val="dk1"/>
              </a:solidFill>
              <a:effectLst/>
              <a:latin typeface="+mn-lt"/>
              <a:ea typeface="+mn-ea"/>
              <a:cs typeface="+mn-cs"/>
            </a:rPr>
            <a:t>下水道事業特別会計と三川町農業集落排水事業特別会計について、令和６年度から法適化により三川町下水道会計へ移行した。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連結実質赤字比率に関しては赤字となっている会計はなく、全ての会計で黒字となっている。今後も国民健康保険税、介護保険料等の適正化を図り、経費節減に努めることで赤字とならないよう対処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5904081</v>
      </c>
      <c r="BO4" s="436"/>
      <c r="BP4" s="436"/>
      <c r="BQ4" s="436"/>
      <c r="BR4" s="436"/>
      <c r="BS4" s="436"/>
      <c r="BT4" s="436"/>
      <c r="BU4" s="437"/>
      <c r="BV4" s="435">
        <v>5640032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9.1</v>
      </c>
      <c r="CU4" s="576"/>
      <c r="CV4" s="576"/>
      <c r="CW4" s="576"/>
      <c r="CX4" s="576"/>
      <c r="CY4" s="576"/>
      <c r="CZ4" s="576"/>
      <c r="DA4" s="577"/>
      <c r="DB4" s="575">
        <v>10.4</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5613835</v>
      </c>
      <c r="BO5" s="407"/>
      <c r="BP5" s="407"/>
      <c r="BQ5" s="407"/>
      <c r="BR5" s="407"/>
      <c r="BS5" s="407"/>
      <c r="BT5" s="407"/>
      <c r="BU5" s="408"/>
      <c r="BV5" s="406">
        <v>5319292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90.5</v>
      </c>
      <c r="CU5" s="404"/>
      <c r="CV5" s="404"/>
      <c r="CW5" s="404"/>
      <c r="CX5" s="404"/>
      <c r="CY5" s="404"/>
      <c r="CZ5" s="404"/>
      <c r="DA5" s="405"/>
      <c r="DB5" s="403">
        <v>88.6</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290246</v>
      </c>
      <c r="BO6" s="407"/>
      <c r="BP6" s="407"/>
      <c r="BQ6" s="407"/>
      <c r="BR6" s="407"/>
      <c r="BS6" s="407"/>
      <c r="BT6" s="407"/>
      <c r="BU6" s="408"/>
      <c r="BV6" s="406">
        <v>320740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90.8</v>
      </c>
      <c r="CU6" s="550"/>
      <c r="CV6" s="550"/>
      <c r="CW6" s="550"/>
      <c r="CX6" s="550"/>
      <c r="CY6" s="550"/>
      <c r="CZ6" s="550"/>
      <c r="DA6" s="551"/>
      <c r="DB6" s="549">
        <v>89.1</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7331</v>
      </c>
      <c r="BO7" s="407"/>
      <c r="BP7" s="407"/>
      <c r="BQ7" s="407"/>
      <c r="BR7" s="407"/>
      <c r="BS7" s="407"/>
      <c r="BT7" s="407"/>
      <c r="BU7" s="408"/>
      <c r="BV7" s="406">
        <v>3787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3095777</v>
      </c>
      <c r="CU7" s="407"/>
      <c r="CV7" s="407"/>
      <c r="CW7" s="407"/>
      <c r="CX7" s="407"/>
      <c r="CY7" s="407"/>
      <c r="CZ7" s="407"/>
      <c r="DA7" s="408"/>
      <c r="DB7" s="406">
        <v>3043294</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282915</v>
      </c>
      <c r="BO8" s="407"/>
      <c r="BP8" s="407"/>
      <c r="BQ8" s="407"/>
      <c r="BR8" s="407"/>
      <c r="BS8" s="407"/>
      <c r="BT8" s="407"/>
      <c r="BU8" s="408"/>
      <c r="BV8" s="406">
        <v>316953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0.37</v>
      </c>
      <c r="CU8" s="510"/>
      <c r="CV8" s="510"/>
      <c r="CW8" s="510"/>
      <c r="CX8" s="510"/>
      <c r="CY8" s="510"/>
      <c r="CZ8" s="510"/>
      <c r="DA8" s="511"/>
      <c r="DB8" s="509">
        <v>0.37</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7601</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-34038</v>
      </c>
      <c r="BO9" s="407"/>
      <c r="BP9" s="407"/>
      <c r="BQ9" s="407"/>
      <c r="BR9" s="407"/>
      <c r="BS9" s="407"/>
      <c r="BT9" s="407"/>
      <c r="BU9" s="408"/>
      <c r="BV9" s="406">
        <v>-29799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10.9</v>
      </c>
      <c r="CU9" s="404"/>
      <c r="CV9" s="404"/>
      <c r="CW9" s="404"/>
      <c r="CX9" s="404"/>
      <c r="CY9" s="404"/>
      <c r="CZ9" s="404"/>
      <c r="DA9" s="405"/>
      <c r="DB9" s="403">
        <v>10.9</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7728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203600</v>
      </c>
      <c r="BO10" s="407"/>
      <c r="BP10" s="407"/>
      <c r="BQ10" s="407"/>
      <c r="BR10" s="407"/>
      <c r="BS10" s="407"/>
      <c r="BT10" s="407"/>
      <c r="BU10" s="408"/>
      <c r="BV10" s="406">
        <v>173700</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7009</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218727</v>
      </c>
      <c r="BO12" s="407"/>
      <c r="BP12" s="407"/>
      <c r="BQ12" s="407"/>
      <c r="BR12" s="407"/>
      <c r="BS12" s="407"/>
      <c r="BT12" s="407"/>
      <c r="BU12" s="408"/>
      <c r="BV12" s="406">
        <v>97000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129</v>
      </c>
      <c r="N13" s="491"/>
      <c r="O13" s="491"/>
      <c r="P13" s="491"/>
      <c r="Q13" s="492"/>
      <c r="R13" s="493">
        <v>6971</v>
      </c>
      <c r="S13" s="494"/>
      <c r="T13" s="494"/>
      <c r="U13" s="494"/>
      <c r="V13" s="495"/>
      <c r="W13" s="496" t="s">
        <v>130</v>
      </c>
      <c r="X13" s="392"/>
      <c r="Y13" s="392"/>
      <c r="Z13" s="392"/>
      <c r="AA13" s="392"/>
      <c r="AB13" s="393"/>
      <c r="AC13" s="359">
        <v>565</v>
      </c>
      <c r="AD13" s="360"/>
      <c r="AE13" s="360"/>
      <c r="AF13" s="360"/>
      <c r="AG13" s="361"/>
      <c r="AH13" s="359">
        <v>623</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-49165</v>
      </c>
      <c r="BO13" s="407"/>
      <c r="BP13" s="407"/>
      <c r="BQ13" s="407"/>
      <c r="BR13" s="407"/>
      <c r="BS13" s="407"/>
      <c r="BT13" s="407"/>
      <c r="BU13" s="408"/>
      <c r="BV13" s="406">
        <v>46901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10.7</v>
      </c>
      <c r="CU13" s="404"/>
      <c r="CV13" s="404"/>
      <c r="CW13" s="404"/>
      <c r="CX13" s="404"/>
      <c r="CY13" s="404"/>
      <c r="CZ13" s="404"/>
      <c r="DA13" s="405"/>
      <c r="DB13" s="403">
        <v>10.3</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7062</v>
      </c>
      <c r="S14" s="494"/>
      <c r="T14" s="494"/>
      <c r="U14" s="494"/>
      <c r="V14" s="495"/>
      <c r="W14" s="497"/>
      <c r="X14" s="395"/>
      <c r="Y14" s="395"/>
      <c r="Z14" s="395"/>
      <c r="AA14" s="395"/>
      <c r="AB14" s="396"/>
      <c r="AC14" s="486">
        <v>14.6</v>
      </c>
      <c r="AD14" s="487"/>
      <c r="AE14" s="487"/>
      <c r="AF14" s="487"/>
      <c r="AG14" s="488"/>
      <c r="AH14" s="486">
        <v>15.8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79.5</v>
      </c>
      <c r="CU14" s="504"/>
      <c r="CV14" s="504"/>
      <c r="CW14" s="504"/>
      <c r="CX14" s="504"/>
      <c r="CY14" s="504"/>
      <c r="CZ14" s="504"/>
      <c r="DA14" s="505"/>
      <c r="DB14" s="503">
        <v>98.7</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129</v>
      </c>
      <c r="N15" s="491"/>
      <c r="O15" s="491"/>
      <c r="P15" s="491"/>
      <c r="Q15" s="492"/>
      <c r="R15" s="493">
        <v>7033</v>
      </c>
      <c r="S15" s="494"/>
      <c r="T15" s="494"/>
      <c r="U15" s="494"/>
      <c r="V15" s="495"/>
      <c r="W15" s="496" t="s">
        <v>137</v>
      </c>
      <c r="X15" s="392"/>
      <c r="Y15" s="392"/>
      <c r="Z15" s="392"/>
      <c r="AA15" s="392"/>
      <c r="AB15" s="393"/>
      <c r="AC15" s="359">
        <v>1165</v>
      </c>
      <c r="AD15" s="360"/>
      <c r="AE15" s="360"/>
      <c r="AF15" s="360"/>
      <c r="AG15" s="361"/>
      <c r="AH15" s="359">
        <v>1134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1020844</v>
      </c>
      <c r="BO15" s="436"/>
      <c r="BP15" s="436"/>
      <c r="BQ15" s="436"/>
      <c r="BR15" s="436"/>
      <c r="BS15" s="436"/>
      <c r="BT15" s="436"/>
      <c r="BU15" s="437"/>
      <c r="BV15" s="435">
        <v>1001581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30</v>
      </c>
      <c r="AD16" s="487"/>
      <c r="AE16" s="487"/>
      <c r="AF16" s="487"/>
      <c r="AG16" s="488"/>
      <c r="AH16" s="486">
        <v>28.8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2823689</v>
      </c>
      <c r="BO16" s="407"/>
      <c r="BP16" s="407"/>
      <c r="BQ16" s="407"/>
      <c r="BR16" s="407"/>
      <c r="BS16" s="407"/>
      <c r="BT16" s="407"/>
      <c r="BU16" s="408"/>
      <c r="BV16" s="406">
        <v>2740810</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2147</v>
      </c>
      <c r="AD17" s="360"/>
      <c r="AE17" s="360"/>
      <c r="AF17" s="360"/>
      <c r="AG17" s="361"/>
      <c r="AH17" s="359">
        <v>2179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1284639</v>
      </c>
      <c r="BO17" s="407"/>
      <c r="BP17" s="407"/>
      <c r="BQ17" s="407"/>
      <c r="BR17" s="407"/>
      <c r="BS17" s="407"/>
      <c r="BT17" s="407"/>
      <c r="BU17" s="408"/>
      <c r="BV17" s="406">
        <v>1257220</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33.22</v>
      </c>
      <c r="M18" s="459"/>
      <c r="N18" s="459"/>
      <c r="O18" s="459"/>
      <c r="P18" s="459"/>
      <c r="Q18" s="459"/>
      <c r="R18" s="460"/>
      <c r="S18" s="460"/>
      <c r="T18" s="460"/>
      <c r="U18" s="460"/>
      <c r="V18" s="461"/>
      <c r="W18" s="477"/>
      <c r="X18" s="478"/>
      <c r="Y18" s="478"/>
      <c r="Z18" s="478"/>
      <c r="AA18" s="478"/>
      <c r="AB18" s="502"/>
      <c r="AC18" s="376">
        <v>55.4</v>
      </c>
      <c r="AD18" s="377"/>
      <c r="AE18" s="377"/>
      <c r="AF18" s="377"/>
      <c r="AG18" s="462"/>
      <c r="AH18" s="376">
        <v>55.4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2881081</v>
      </c>
      <c r="BO18" s="407"/>
      <c r="BP18" s="407"/>
      <c r="BQ18" s="407"/>
      <c r="BR18" s="407"/>
      <c r="BS18" s="407"/>
      <c r="BT18" s="407"/>
      <c r="BU18" s="408"/>
      <c r="BV18" s="406">
        <v>2751896</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229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4575845</v>
      </c>
      <c r="BO19" s="407"/>
      <c r="BP19" s="407"/>
      <c r="BQ19" s="407"/>
      <c r="BR19" s="407"/>
      <c r="BS19" s="407"/>
      <c r="BT19" s="407"/>
      <c r="BU19" s="408"/>
      <c r="BV19" s="406">
        <v>4268413</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2332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5457916</v>
      </c>
      <c r="BO22" s="436"/>
      <c r="BP22" s="436"/>
      <c r="BQ22" s="436"/>
      <c r="BR22" s="436"/>
      <c r="BS22" s="436"/>
      <c r="BT22" s="436"/>
      <c r="BU22" s="437"/>
      <c r="BV22" s="435">
        <v>5773015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3839276</v>
      </c>
      <c r="BO23" s="407"/>
      <c r="BP23" s="407"/>
      <c r="BQ23" s="407"/>
      <c r="BR23" s="407"/>
      <c r="BS23" s="407"/>
      <c r="BT23" s="407"/>
      <c r="BU23" s="408"/>
      <c r="BV23" s="406">
        <v>4160253</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6250</v>
      </c>
      <c r="R24" s="360"/>
      <c r="S24" s="360"/>
      <c r="T24" s="360"/>
      <c r="U24" s="360"/>
      <c r="V24" s="361"/>
      <c r="W24" s="449"/>
      <c r="X24" s="386"/>
      <c r="Y24" s="387"/>
      <c r="Z24" s="362" t="s">
        <v>162</v>
      </c>
      <c r="AA24" s="363"/>
      <c r="AB24" s="363"/>
      <c r="AC24" s="363"/>
      <c r="AD24" s="363"/>
      <c r="AE24" s="363"/>
      <c r="AF24" s="363"/>
      <c r="AG24" s="364"/>
      <c r="AH24" s="359">
        <v>78</v>
      </c>
      <c r="AI24" s="360"/>
      <c r="AJ24" s="360"/>
      <c r="AK24" s="360"/>
      <c r="AL24" s="361"/>
      <c r="AM24" s="359">
        <v>239616</v>
      </c>
      <c r="AN24" s="360"/>
      <c r="AO24" s="360"/>
      <c r="AP24" s="360"/>
      <c r="AQ24" s="360"/>
      <c r="AR24" s="361"/>
      <c r="AS24" s="359">
        <v>3072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4074836</v>
      </c>
      <c r="BO24" s="407"/>
      <c r="BP24" s="407"/>
      <c r="BQ24" s="407"/>
      <c r="BR24" s="407"/>
      <c r="BS24" s="407"/>
      <c r="BT24" s="407"/>
      <c r="BU24" s="408"/>
      <c r="BV24" s="406">
        <v>4234890</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5420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108304</v>
      </c>
      <c r="BO25" s="436"/>
      <c r="BP25" s="436"/>
      <c r="BQ25" s="436"/>
      <c r="BR25" s="436"/>
      <c r="BS25" s="436"/>
      <c r="BT25" s="436"/>
      <c r="BU25" s="437"/>
      <c r="BV25" s="435">
        <v>40461</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5210</v>
      </c>
      <c r="R26" s="360"/>
      <c r="S26" s="360"/>
      <c r="T26" s="360"/>
      <c r="U26" s="360"/>
      <c r="V26" s="361"/>
      <c r="W26" s="449"/>
      <c r="X26" s="386"/>
      <c r="Y26" s="387"/>
      <c r="Z26" s="362" t="s">
        <v>168</v>
      </c>
      <c r="AA26" s="417"/>
      <c r="AB26" s="417"/>
      <c r="AC26" s="417"/>
      <c r="AD26" s="417"/>
      <c r="AE26" s="417"/>
      <c r="AF26" s="417"/>
      <c r="AG26" s="418"/>
      <c r="AH26" s="359">
        <v>7</v>
      </c>
      <c r="AI26" s="360"/>
      <c r="AJ26" s="360"/>
      <c r="AK26" s="360"/>
      <c r="AL26" s="361"/>
      <c r="AM26" s="359">
        <v>24731</v>
      </c>
      <c r="AN26" s="360"/>
      <c r="AO26" s="360"/>
      <c r="AP26" s="360"/>
      <c r="AQ26" s="360"/>
      <c r="AR26" s="361"/>
      <c r="AS26" s="359">
        <v>3533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3000</v>
      </c>
      <c r="R27" s="360"/>
      <c r="S27" s="360"/>
      <c r="T27" s="360"/>
      <c r="U27" s="360"/>
      <c r="V27" s="361"/>
      <c r="W27" s="449"/>
      <c r="X27" s="386"/>
      <c r="Y27" s="387"/>
      <c r="Z27" s="362" t="s">
        <v>171</v>
      </c>
      <c r="AA27" s="363"/>
      <c r="AB27" s="363"/>
      <c r="AC27" s="363"/>
      <c r="AD27" s="363"/>
      <c r="AE27" s="363"/>
      <c r="AF27" s="363"/>
      <c r="AG27" s="364"/>
      <c r="AH27" s="359">
        <v>7</v>
      </c>
      <c r="AI27" s="360"/>
      <c r="AJ27" s="360"/>
      <c r="AK27" s="360"/>
      <c r="AL27" s="361"/>
      <c r="AM27" s="359">
        <v>21221</v>
      </c>
      <c r="AN27" s="360"/>
      <c r="AO27" s="360"/>
      <c r="AP27" s="360"/>
      <c r="AQ27" s="360"/>
      <c r="AR27" s="361"/>
      <c r="AS27" s="359">
        <v>3032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2450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630257</v>
      </c>
      <c r="BO28" s="436"/>
      <c r="BP28" s="436"/>
      <c r="BQ28" s="436"/>
      <c r="BR28" s="436"/>
      <c r="BS28" s="436"/>
      <c r="BT28" s="436"/>
      <c r="BU28" s="437"/>
      <c r="BV28" s="435">
        <v>645384</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8</v>
      </c>
      <c r="M29" s="360"/>
      <c r="N29" s="360"/>
      <c r="O29" s="360"/>
      <c r="P29" s="361"/>
      <c r="Q29" s="359">
        <v>2200</v>
      </c>
      <c r="R29" s="360"/>
      <c r="S29" s="360"/>
      <c r="T29" s="360"/>
      <c r="U29" s="360"/>
      <c r="V29" s="361"/>
      <c r="W29" s="450"/>
      <c r="X29" s="451"/>
      <c r="Y29" s="452"/>
      <c r="Z29" s="362" t="s">
        <v>177</v>
      </c>
      <c r="AA29" s="363"/>
      <c r="AB29" s="363"/>
      <c r="AC29" s="363"/>
      <c r="AD29" s="363"/>
      <c r="AE29" s="363"/>
      <c r="AF29" s="363"/>
      <c r="AG29" s="364"/>
      <c r="AH29" s="359">
        <v>85</v>
      </c>
      <c r="AI29" s="360"/>
      <c r="AJ29" s="360"/>
      <c r="AK29" s="360"/>
      <c r="AL29" s="361"/>
      <c r="AM29" s="359">
        <v>260837</v>
      </c>
      <c r="AN29" s="360"/>
      <c r="AO29" s="360"/>
      <c r="AP29" s="360"/>
      <c r="AQ29" s="360"/>
      <c r="AR29" s="361"/>
      <c r="AS29" s="359">
        <v>3069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68349</v>
      </c>
      <c r="BO29" s="407"/>
      <c r="BP29" s="407"/>
      <c r="BQ29" s="407"/>
      <c r="BR29" s="407"/>
      <c r="BS29" s="407"/>
      <c r="BT29" s="407"/>
      <c r="BU29" s="408"/>
      <c r="BV29" s="406">
        <v>68258</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1061605</v>
      </c>
      <c r="BO30" s="441"/>
      <c r="BP30" s="441"/>
      <c r="BQ30" s="441"/>
      <c r="BR30" s="441"/>
      <c r="BS30" s="441"/>
      <c r="BT30" s="441"/>
      <c r="BU30" s="442"/>
      <c r="BV30" s="440">
        <v>821223</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三川町国民健康保険特別会計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三川町下水道事業会計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山形県後期高齢者医療広域連合（普通会計）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みかわ振興公社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三川町後期高齢者医療特別会計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山形県後期高齢者医療広域連合（事業会計）</v>
      </c>
      <c r="BZ35" s="355"/>
      <c r="CA35" s="355"/>
      <c r="CB35" s="355"/>
      <c r="CC35" s="355"/>
      <c r="CD35" s="355"/>
      <c r="CE35" s="355"/>
      <c r="CF35" s="355"/>
      <c r="CG35" s="355"/>
      <c r="CH35" s="355"/>
      <c r="CI35" s="355"/>
      <c r="CJ35" s="355"/>
      <c r="CK35" s="355"/>
      <c r="CL35" s="355"/>
      <c r="CM35" s="355"/>
      <c r="CN35" s="163"/>
      <c r="CO35" s="354">
        <f t="shared" ref="CO35:CO43" si="3">IF(CQ35="","",CO34+1)</f>
        <v>16</v>
      </c>
      <c r="CP35" s="354"/>
      <c r="CQ35" s="355" t="str">
        <f>IF('各会計、関係団体の財政状況及び健全化判断比率'!BS8="","",'各会計、関係団体の財政状況及び健全化判断比率'!BS8)</f>
        <v>山形県東田川郡三川町土地開発公社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〇</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三川町介護保険特別会計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庄内広域行政組合（普通会計）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庄内広域行政組合（青果市場事業特別会計）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庄内広域行政組合（庄内食肉流通センター事業特別会計）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山形県消防補償等組合（普通会計）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山形県自治会館管理組合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13</v>
      </c>
      <c r="BX41" s="354"/>
      <c r="BY41" s="355" t="str">
        <f>IF('各会計、関係団体の財政状況及び健全化判断比率'!B75="","",'各会計、関係団体の財政状況及び健全化判断比率'!B75)</f>
        <v>山形県市町村職員退職手当組合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14</v>
      </c>
      <c r="BX42" s="354"/>
      <c r="BY42" s="355" t="str">
        <f>IF('各会計、関係団体の財政状況及び健全化判断比率'!B76="","",'各会計、関係団体の財政状況及び健全化判断比率'!B76)</f>
        <v>山形県市町村交通災害共済組合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rtvIyknD9nH7bR49imRaCkEKu0ZI+MVSKHOFDFHRJOrYTzF7kPJaG2biEU04q7jrbT5uGWiklc7nRkcOIcmE2w==" saltValue="ZUAIUIgUTLG7yLWxt8976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529</v>
      </c>
      <c r="D34" s="1136"/>
      <c r="E34" s="1137"/>
      <c r="F34" s="32">
        <v>8.4700000000000006</v>
      </c>
      <c r="G34" s="33">
        <v>10.33</v>
      </c>
      <c r="H34" s="33">
        <v>11.69</v>
      </c>
      <c r="I34" s="33">
        <v>10.41</v>
      </c>
      <c r="J34" s="34">
        <v>9.1300000000000008</v>
      </c>
      <c r="K34" s="22"/>
      <c r="L34" s="22"/>
      <c r="M34" s="22"/>
      <c r="N34" s="22"/>
      <c r="O34" s="22"/>
      <c r="P34" s="22"/>
    </row>
    <row r="35" spans="1:16" ht="39" customHeight="1" x14ac:dyDescent="0.15">
      <c r="A35" s="22"/>
      <c r="B35" s="35"/>
      <c r="C35" s="1132" t="s">
        <v>530</v>
      </c>
      <c r="D35" s="1132"/>
      <c r="E35" s="1133"/>
      <c r="F35" s="36" t="s">
        <v>484</v>
      </c>
      <c r="G35" s="37" t="s">
        <v>484</v>
      </c>
      <c r="H35" s="37" t="s">
        <v>484</v>
      </c>
      <c r="I35" s="37" t="s">
        <v>484</v>
      </c>
      <c r="J35" s="38">
        <v>1.1299999999999999</v>
      </c>
      <c r="K35" s="22"/>
      <c r="L35" s="22"/>
      <c r="M35" s="22"/>
      <c r="N35" s="22"/>
      <c r="O35" s="22"/>
      <c r="P35" s="22"/>
    </row>
    <row r="36" spans="1:16" ht="39" customHeight="1" x14ac:dyDescent="0.15">
      <c r="A36" s="22"/>
      <c r="B36" s="35"/>
      <c r="C36" s="1132" t="s">
        <v>531</v>
      </c>
      <c r="D36" s="1132"/>
      <c r="E36" s="1133"/>
      <c r="F36" s="36">
        <v>1.19</v>
      </c>
      <c r="G36" s="37">
        <v>0.72</v>
      </c>
      <c r="H36" s="37">
        <v>0.47</v>
      </c>
      <c r="I36" s="37">
        <v>1.17</v>
      </c>
      <c r="J36" s="38">
        <v>0.67</v>
      </c>
      <c r="K36" s="22"/>
      <c r="L36" s="22"/>
      <c r="M36" s="22"/>
      <c r="N36" s="22"/>
      <c r="O36" s="22"/>
      <c r="P36" s="22"/>
    </row>
    <row r="37" spans="1:16" ht="39" customHeight="1" x14ac:dyDescent="0.15">
      <c r="A37" s="22"/>
      <c r="B37" s="35"/>
      <c r="C37" s="1132" t="s">
        <v>532</v>
      </c>
      <c r="D37" s="1132"/>
      <c r="E37" s="1133"/>
      <c r="F37" s="36">
        <v>0.09</v>
      </c>
      <c r="G37" s="37">
        <v>0.08</v>
      </c>
      <c r="H37" s="37">
        <v>0.09</v>
      </c>
      <c r="I37" s="37">
        <v>0.21</v>
      </c>
      <c r="J37" s="38">
        <v>0.13</v>
      </c>
      <c r="K37" s="22"/>
      <c r="L37" s="22"/>
      <c r="M37" s="22"/>
      <c r="N37" s="22"/>
      <c r="O37" s="22"/>
      <c r="P37" s="22"/>
    </row>
    <row r="38" spans="1:16" ht="39" customHeight="1" x14ac:dyDescent="0.15">
      <c r="A38" s="22"/>
      <c r="B38" s="35"/>
      <c r="C38" s="1132" t="s">
        <v>533</v>
      </c>
      <c r="D38" s="1132"/>
      <c r="E38" s="1133"/>
      <c r="F38" s="36">
        <v>0.55000000000000004</v>
      </c>
      <c r="G38" s="37">
        <v>1.08</v>
      </c>
      <c r="H38" s="37">
        <v>1.1499999999999999</v>
      </c>
      <c r="I38" s="37">
        <v>0.42</v>
      </c>
      <c r="J38" s="38">
        <v>0.03</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534</v>
      </c>
      <c r="D42" s="1132"/>
      <c r="E42" s="1133"/>
      <c r="F42" s="36" t="s">
        <v>484</v>
      </c>
      <c r="G42" s="37" t="s">
        <v>484</v>
      </c>
      <c r="H42" s="37" t="s">
        <v>484</v>
      </c>
      <c r="I42" s="37" t="s">
        <v>484</v>
      </c>
      <c r="J42" s="38" t="s">
        <v>484</v>
      </c>
      <c r="K42" s="22"/>
      <c r="L42" s="22"/>
      <c r="M42" s="22"/>
      <c r="N42" s="22"/>
      <c r="O42" s="22"/>
      <c r="P42" s="22"/>
    </row>
    <row r="43" spans="1:16" ht="39" customHeight="1" thickBot="1" x14ac:dyDescent="0.2">
      <c r="A43" s="22"/>
      <c r="B43" s="40"/>
      <c r="C43" s="1134" t="s">
        <v>535</v>
      </c>
      <c r="D43" s="1134"/>
      <c r="E43" s="1135"/>
      <c r="F43" s="41">
        <v>0</v>
      </c>
      <c r="G43" s="42">
        <v>0</v>
      </c>
      <c r="H43" s="42">
        <v>0</v>
      </c>
      <c r="I43" s="42">
        <v>0.43</v>
      </c>
      <c r="J43" s="43" t="s">
        <v>484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v/NuCo1ShhTnEzMDgr7FPDU/sWDSbP9d09SgHCYYm+gQ3zAdezKh9Cjty1gX2t3x+P+qCaRGrOoZvSxhiL3/A==" saltValue="qNc99GQbp8tindzxU0wd7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440</v>
      </c>
      <c r="L45" s="58">
        <v>432</v>
      </c>
      <c r="M45" s="58">
        <v>432</v>
      </c>
      <c r="N45" s="58">
        <v>471</v>
      </c>
      <c r="O45" s="59">
        <v>505</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484</v>
      </c>
      <c r="L46" s="62" t="s">
        <v>484</v>
      </c>
      <c r="M46" s="62" t="s">
        <v>484</v>
      </c>
      <c r="N46" s="62" t="s">
        <v>484</v>
      </c>
      <c r="O46" s="63" t="s">
        <v>484</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484</v>
      </c>
      <c r="L47" s="62" t="s">
        <v>484</v>
      </c>
      <c r="M47" s="62" t="s">
        <v>484</v>
      </c>
      <c r="N47" s="62" t="s">
        <v>484</v>
      </c>
      <c r="O47" s="63" t="s">
        <v>484</v>
      </c>
      <c r="P47" s="46"/>
      <c r="Q47" s="46"/>
      <c r="R47" s="46"/>
      <c r="S47" s="46"/>
      <c r="T47" s="46"/>
      <c r="U47" s="46"/>
    </row>
    <row r="48" spans="1:21" ht="30.75" customHeight="1" x14ac:dyDescent="0.15">
      <c r="A48" s="46"/>
      <c r="B48" s="1163"/>
      <c r="C48" s="1164"/>
      <c r="D48" s="60"/>
      <c r="E48" s="1140" t="s">
        <v>13</v>
      </c>
      <c r="F48" s="1140"/>
      <c r="G48" s="1140"/>
      <c r="H48" s="1140"/>
      <c r="I48" s="1140"/>
      <c r="J48" s="1141"/>
      <c r="K48" s="61">
        <v>204</v>
      </c>
      <c r="L48" s="62">
        <v>205</v>
      </c>
      <c r="M48" s="62">
        <v>219</v>
      </c>
      <c r="N48" s="62">
        <v>238</v>
      </c>
      <c r="O48" s="63">
        <v>191</v>
      </c>
      <c r="P48" s="46"/>
      <c r="Q48" s="46"/>
      <c r="R48" s="46"/>
      <c r="S48" s="46"/>
      <c r="T48" s="46"/>
      <c r="U48" s="46"/>
    </row>
    <row r="49" spans="1:21" ht="30.75" customHeight="1" x14ac:dyDescent="0.15">
      <c r="A49" s="46"/>
      <c r="B49" s="1163"/>
      <c r="C49" s="1164"/>
      <c r="D49" s="60"/>
      <c r="E49" s="1140" t="s">
        <v>14</v>
      </c>
      <c r="F49" s="1140"/>
      <c r="G49" s="1140"/>
      <c r="H49" s="1140"/>
      <c r="I49" s="1140"/>
      <c r="J49" s="1141"/>
      <c r="K49" s="61">
        <v>0</v>
      </c>
      <c r="L49" s="62">
        <v>0</v>
      </c>
      <c r="M49" s="62">
        <v>0</v>
      </c>
      <c r="N49" s="62">
        <v>0</v>
      </c>
      <c r="O49" s="63">
        <v>0</v>
      </c>
      <c r="P49" s="46"/>
      <c r="Q49" s="46"/>
      <c r="R49" s="46"/>
      <c r="S49" s="46"/>
      <c r="T49" s="46"/>
      <c r="U49" s="46"/>
    </row>
    <row r="50" spans="1:21" ht="30.75" customHeight="1" x14ac:dyDescent="0.15">
      <c r="A50" s="46"/>
      <c r="B50" s="1163"/>
      <c r="C50" s="1164"/>
      <c r="D50" s="60"/>
      <c r="E50" s="1140" t="s">
        <v>15</v>
      </c>
      <c r="F50" s="1140"/>
      <c r="G50" s="1140"/>
      <c r="H50" s="1140"/>
      <c r="I50" s="1140"/>
      <c r="J50" s="1141"/>
      <c r="K50" s="61">
        <v>4</v>
      </c>
      <c r="L50" s="62">
        <v>4</v>
      </c>
      <c r="M50" s="62" t="s">
        <v>484</v>
      </c>
      <c r="N50" s="62" t="s">
        <v>484</v>
      </c>
      <c r="O50" s="63" t="s">
        <v>484</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t="s">
        <v>484</v>
      </c>
      <c r="M51" s="62" t="s">
        <v>484</v>
      </c>
      <c r="N51" s="62" t="s">
        <v>484</v>
      </c>
      <c r="O51" s="63" t="s">
        <v>484</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407</v>
      </c>
      <c r="L52" s="62">
        <v>391</v>
      </c>
      <c r="M52" s="62">
        <v>388</v>
      </c>
      <c r="N52" s="62">
        <v>405</v>
      </c>
      <c r="O52" s="63">
        <v>411</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241</v>
      </c>
      <c r="L53" s="67">
        <v>250</v>
      </c>
      <c r="M53" s="67">
        <v>263</v>
      </c>
      <c r="N53" s="67">
        <v>304</v>
      </c>
      <c r="O53" s="68">
        <v>285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553</v>
      </c>
      <c r="L58" s="82" t="s">
        <v>553</v>
      </c>
      <c r="M58" s="82" t="s">
        <v>553</v>
      </c>
      <c r="N58" s="82" t="s">
        <v>553</v>
      </c>
      <c r="O58" s="83" t="s">
        <v>553</v>
      </c>
    </row>
    <row r="59" spans="1:21" ht="31.5" customHeight="1" x14ac:dyDescent="0.15">
      <c r="B59" s="1148"/>
      <c r="C59" s="1149"/>
      <c r="D59" s="1155" t="s">
        <v>26</v>
      </c>
      <c r="E59" s="1156"/>
      <c r="F59" s="1156"/>
      <c r="G59" s="1156"/>
      <c r="H59" s="1156"/>
      <c r="I59" s="1156"/>
      <c r="J59" s="1157"/>
      <c r="K59" s="84" t="s">
        <v>553</v>
      </c>
      <c r="L59" s="85" t="s">
        <v>553</v>
      </c>
      <c r="M59" s="85" t="s">
        <v>553</v>
      </c>
      <c r="N59" s="85" t="s">
        <v>553</v>
      </c>
      <c r="O59" s="86" t="s">
        <v>553</v>
      </c>
    </row>
    <row r="60" spans="1:21" ht="31.5" customHeight="1" thickBot="1" x14ac:dyDescent="0.2">
      <c r="B60" s="1150"/>
      <c r="C60" s="1151"/>
      <c r="D60" s="1158" t="s">
        <v>27</v>
      </c>
      <c r="E60" s="1159"/>
      <c r="F60" s="1159"/>
      <c r="G60" s="1159"/>
      <c r="H60" s="1159"/>
      <c r="I60" s="1159"/>
      <c r="J60" s="1160"/>
      <c r="K60" s="87" t="s">
        <v>553</v>
      </c>
      <c r="L60" s="88" t="s">
        <v>553</v>
      </c>
      <c r="M60" s="88" t="s">
        <v>553</v>
      </c>
      <c r="N60" s="88" t="s">
        <v>553</v>
      </c>
      <c r="O60" s="89" t="s">
        <v>553</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U7M2rWPKe1mivqXlcVlW6rHwmoHlLxb3cD7CgLlbbYWsxTfraO4R0U6NhILS9PcvrV5iL2CwxoTuDUZMdVcTA==" saltValue="WmsirM65RHKPbKkECEkw2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81" t="s">
        <v>30</v>
      </c>
      <c r="C41" s="1182"/>
      <c r="D41" s="103"/>
      <c r="E41" s="1183" t="s">
        <v>31</v>
      </c>
      <c r="F41" s="1183"/>
      <c r="G41" s="1183"/>
      <c r="H41" s="1184"/>
      <c r="I41" s="330">
        <v>5953</v>
      </c>
      <c r="J41" s="331">
        <v>6096</v>
      </c>
      <c r="K41" s="331">
        <v>6056</v>
      </c>
      <c r="L41" s="331">
        <v>5773</v>
      </c>
      <c r="M41" s="332">
        <v>5458</v>
      </c>
    </row>
    <row r="42" spans="2:13" ht="27.75" customHeight="1" x14ac:dyDescent="0.15">
      <c r="B42" s="1171"/>
      <c r="C42" s="1172"/>
      <c r="D42" s="104"/>
      <c r="E42" s="1175" t="s">
        <v>32</v>
      </c>
      <c r="F42" s="1175"/>
      <c r="G42" s="1175"/>
      <c r="H42" s="1176"/>
      <c r="I42" s="333">
        <v>4</v>
      </c>
      <c r="J42" s="334" t="s">
        <v>484</v>
      </c>
      <c r="K42" s="334" t="s">
        <v>484</v>
      </c>
      <c r="L42" s="334" t="s">
        <v>484</v>
      </c>
      <c r="M42" s="335" t="s">
        <v>484</v>
      </c>
    </row>
    <row r="43" spans="2:13" ht="27.75" customHeight="1" x14ac:dyDescent="0.15">
      <c r="B43" s="1171"/>
      <c r="C43" s="1172"/>
      <c r="D43" s="104"/>
      <c r="E43" s="1175" t="s">
        <v>33</v>
      </c>
      <c r="F43" s="1175"/>
      <c r="G43" s="1175"/>
      <c r="H43" s="1176"/>
      <c r="I43" s="333">
        <v>2804</v>
      </c>
      <c r="J43" s="334">
        <v>2674</v>
      </c>
      <c r="K43" s="334">
        <v>2555</v>
      </c>
      <c r="L43" s="334">
        <v>2449</v>
      </c>
      <c r="M43" s="335">
        <v>2195</v>
      </c>
    </row>
    <row r="44" spans="2:13" ht="27.75" customHeight="1" x14ac:dyDescent="0.15">
      <c r="B44" s="1171"/>
      <c r="C44" s="1172"/>
      <c r="D44" s="104"/>
      <c r="E44" s="1175" t="s">
        <v>34</v>
      </c>
      <c r="F44" s="1175"/>
      <c r="G44" s="1175"/>
      <c r="H44" s="1176"/>
      <c r="I44" s="333">
        <v>1</v>
      </c>
      <c r="J44" s="334">
        <v>1</v>
      </c>
      <c r="K44" s="334">
        <v>2</v>
      </c>
      <c r="L44" s="334">
        <v>2</v>
      </c>
      <c r="M44" s="335">
        <v>2</v>
      </c>
    </row>
    <row r="45" spans="2:13" ht="27.75" customHeight="1" x14ac:dyDescent="0.15">
      <c r="B45" s="1171"/>
      <c r="C45" s="1172"/>
      <c r="D45" s="104"/>
      <c r="E45" s="1175" t="s">
        <v>35</v>
      </c>
      <c r="F45" s="1175"/>
      <c r="G45" s="1175"/>
      <c r="H45" s="1176"/>
      <c r="I45" s="333">
        <v>612</v>
      </c>
      <c r="J45" s="334">
        <v>603</v>
      </c>
      <c r="K45" s="334">
        <v>585</v>
      </c>
      <c r="L45" s="334">
        <v>550</v>
      </c>
      <c r="M45" s="335">
        <v>550</v>
      </c>
    </row>
    <row r="46" spans="2:13" ht="27.75" customHeight="1" x14ac:dyDescent="0.15">
      <c r="B46" s="1171"/>
      <c r="C46" s="1172"/>
      <c r="D46" s="105"/>
      <c r="E46" s="1175" t="s">
        <v>36</v>
      </c>
      <c r="F46" s="1175"/>
      <c r="G46" s="1175"/>
      <c r="H46" s="1176"/>
      <c r="I46" s="333" t="s">
        <v>484</v>
      </c>
      <c r="J46" s="334" t="s">
        <v>484</v>
      </c>
      <c r="K46" s="334" t="s">
        <v>484</v>
      </c>
      <c r="L46" s="334" t="s">
        <v>484</v>
      </c>
      <c r="M46" s="335" t="s">
        <v>484</v>
      </c>
    </row>
    <row r="47" spans="2:13" ht="27.75" customHeight="1" x14ac:dyDescent="0.15">
      <c r="B47" s="1171"/>
      <c r="C47" s="1172"/>
      <c r="D47" s="106"/>
      <c r="E47" s="1185" t="s">
        <v>37</v>
      </c>
      <c r="F47" s="1186"/>
      <c r="G47" s="1186"/>
      <c r="H47" s="1187"/>
      <c r="I47" s="333" t="s">
        <v>484</v>
      </c>
      <c r="J47" s="334" t="s">
        <v>484</v>
      </c>
      <c r="K47" s="334" t="s">
        <v>484</v>
      </c>
      <c r="L47" s="334" t="s">
        <v>484</v>
      </c>
      <c r="M47" s="335" t="s">
        <v>484</v>
      </c>
    </row>
    <row r="48" spans="2:13" ht="27.75" customHeight="1" x14ac:dyDescent="0.15">
      <c r="B48" s="1171"/>
      <c r="C48" s="1172"/>
      <c r="D48" s="104"/>
      <c r="E48" s="1175" t="s">
        <v>38</v>
      </c>
      <c r="F48" s="1175"/>
      <c r="G48" s="1175"/>
      <c r="H48" s="1176"/>
      <c r="I48" s="333" t="s">
        <v>484</v>
      </c>
      <c r="J48" s="334" t="s">
        <v>484</v>
      </c>
      <c r="K48" s="334" t="s">
        <v>484</v>
      </c>
      <c r="L48" s="334" t="s">
        <v>484</v>
      </c>
      <c r="M48" s="335" t="s">
        <v>484</v>
      </c>
    </row>
    <row r="49" spans="2:13" ht="27.75" customHeight="1" x14ac:dyDescent="0.15">
      <c r="B49" s="1173"/>
      <c r="C49" s="1174"/>
      <c r="D49" s="104"/>
      <c r="E49" s="1175" t="s">
        <v>39</v>
      </c>
      <c r="F49" s="1175"/>
      <c r="G49" s="1175"/>
      <c r="H49" s="1176"/>
      <c r="I49" s="333" t="s">
        <v>484</v>
      </c>
      <c r="J49" s="334" t="s">
        <v>484</v>
      </c>
      <c r="K49" s="334" t="s">
        <v>484</v>
      </c>
      <c r="L49" s="334" t="s">
        <v>484</v>
      </c>
      <c r="M49" s="335" t="s">
        <v>484</v>
      </c>
    </row>
    <row r="50" spans="2:13" ht="27.75" customHeight="1" x14ac:dyDescent="0.15">
      <c r="B50" s="1169" t="s">
        <v>40</v>
      </c>
      <c r="C50" s="1170"/>
      <c r="D50" s="107"/>
      <c r="E50" s="1175" t="s">
        <v>41</v>
      </c>
      <c r="F50" s="1175"/>
      <c r="G50" s="1175"/>
      <c r="H50" s="1176"/>
      <c r="I50" s="333">
        <v>1446</v>
      </c>
      <c r="J50" s="334">
        <v>1495</v>
      </c>
      <c r="K50" s="334">
        <v>1704</v>
      </c>
      <c r="L50" s="334">
        <v>1695</v>
      </c>
      <c r="M50" s="335">
        <v>1924</v>
      </c>
    </row>
    <row r="51" spans="2:13" ht="27.75" customHeight="1" x14ac:dyDescent="0.15">
      <c r="B51" s="1171"/>
      <c r="C51" s="1172"/>
      <c r="D51" s="104"/>
      <c r="E51" s="1175" t="s">
        <v>42</v>
      </c>
      <c r="F51" s="1175"/>
      <c r="G51" s="1175"/>
      <c r="H51" s="1176"/>
      <c r="I51" s="333">
        <v>35</v>
      </c>
      <c r="J51" s="334">
        <v>28</v>
      </c>
      <c r="K51" s="334">
        <v>21</v>
      </c>
      <c r="L51" s="334">
        <v>14</v>
      </c>
      <c r="M51" s="335">
        <v>7</v>
      </c>
    </row>
    <row r="52" spans="2:13" ht="27.75" customHeight="1" x14ac:dyDescent="0.15">
      <c r="B52" s="1173"/>
      <c r="C52" s="1174"/>
      <c r="D52" s="104"/>
      <c r="E52" s="1175" t="s">
        <v>43</v>
      </c>
      <c r="F52" s="1175"/>
      <c r="G52" s="1175"/>
      <c r="H52" s="1176"/>
      <c r="I52" s="333">
        <v>5024</v>
      </c>
      <c r="J52" s="334">
        <v>4922</v>
      </c>
      <c r="K52" s="334">
        <v>4733</v>
      </c>
      <c r="L52" s="334">
        <v>4453</v>
      </c>
      <c r="M52" s="335">
        <v>4131</v>
      </c>
    </row>
    <row r="53" spans="2:13" ht="27.75" customHeight="1" thickBot="1" x14ac:dyDescent="0.2">
      <c r="B53" s="1177" t="s">
        <v>19</v>
      </c>
      <c r="C53" s="1178"/>
      <c r="D53" s="108"/>
      <c r="E53" s="1179" t="s">
        <v>44</v>
      </c>
      <c r="F53" s="1179"/>
      <c r="G53" s="1179"/>
      <c r="H53" s="1180"/>
      <c r="I53" s="336">
        <v>2869</v>
      </c>
      <c r="J53" s="337">
        <v>2928</v>
      </c>
      <c r="K53" s="337">
        <v>2738</v>
      </c>
      <c r="L53" s="337">
        <v>2611</v>
      </c>
      <c r="M53" s="338">
        <v>2143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CTHNhcn/GsNTYL3KtVJERXcKid36ZKafmPoaU6cfUeGpEo6dEOsdRoQu0VB30Zcc4fdbZXX/SPVDMXBsu60j1A==" saltValue="pyUvfkGFvgqgxXH3yuj2o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339">
        <v>569</v>
      </c>
      <c r="G55" s="339">
        <v>645</v>
      </c>
      <c r="H55" s="340">
        <v>630</v>
      </c>
    </row>
    <row r="56" spans="2:8" ht="52.5" customHeight="1" x14ac:dyDescent="0.15">
      <c r="B56" s="120"/>
      <c r="C56" s="1198" t="s">
        <v>47</v>
      </c>
      <c r="D56" s="1198"/>
      <c r="E56" s="1199"/>
      <c r="F56" s="341">
        <v>68</v>
      </c>
      <c r="G56" s="341">
        <v>68</v>
      </c>
      <c r="H56" s="342">
        <v>68</v>
      </c>
    </row>
    <row r="57" spans="2:8" ht="53.25" customHeight="1" x14ac:dyDescent="0.15">
      <c r="B57" s="120"/>
      <c r="C57" s="1200" t="s">
        <v>48</v>
      </c>
      <c r="D57" s="1200"/>
      <c r="E57" s="1201"/>
      <c r="F57" s="343">
        <v>917</v>
      </c>
      <c r="G57" s="343">
        <v>821</v>
      </c>
      <c r="H57" s="344">
        <v>1062</v>
      </c>
    </row>
    <row r="58" spans="2:8" ht="45.75" customHeight="1" x14ac:dyDescent="0.15">
      <c r="B58" s="121"/>
      <c r="C58" s="1188" t="s">
        <v>554</v>
      </c>
      <c r="D58" s="1189"/>
      <c r="E58" s="1190"/>
      <c r="F58" s="345">
        <v>470</v>
      </c>
      <c r="G58" s="345">
        <v>497</v>
      </c>
      <c r="H58" s="346">
        <v>715</v>
      </c>
    </row>
    <row r="59" spans="2:8" ht="45.75" customHeight="1" x14ac:dyDescent="0.15">
      <c r="B59" s="121"/>
      <c r="C59" s="1188" t="s">
        <v>555</v>
      </c>
      <c r="D59" s="1189"/>
      <c r="E59" s="1190"/>
      <c r="F59" s="345">
        <v>338</v>
      </c>
      <c r="G59" s="345">
        <v>208</v>
      </c>
      <c r="H59" s="346">
        <v>252</v>
      </c>
    </row>
    <row r="60" spans="2:8" ht="45.75" customHeight="1" x14ac:dyDescent="0.15">
      <c r="B60" s="121"/>
      <c r="C60" s="1188" t="s">
        <v>556</v>
      </c>
      <c r="D60" s="1189"/>
      <c r="E60" s="1190"/>
      <c r="F60" s="345">
        <v>93</v>
      </c>
      <c r="G60" s="345">
        <v>99</v>
      </c>
      <c r="H60" s="346">
        <v>78</v>
      </c>
    </row>
    <row r="61" spans="2:8" ht="45.75" customHeight="1" x14ac:dyDescent="0.15">
      <c r="B61" s="121"/>
      <c r="C61" s="1188" t="s">
        <v>557</v>
      </c>
      <c r="D61" s="1189"/>
      <c r="E61" s="1190"/>
      <c r="F61" s="345">
        <v>12</v>
      </c>
      <c r="G61" s="345">
        <v>12</v>
      </c>
      <c r="H61" s="346">
        <v>12</v>
      </c>
    </row>
    <row r="62" spans="2:8" ht="45.75" customHeight="1" thickBot="1" x14ac:dyDescent="0.2">
      <c r="B62" s="122"/>
      <c r="C62" s="1191" t="s">
        <v>558</v>
      </c>
      <c r="D62" s="1192"/>
      <c r="E62" s="1193"/>
      <c r="F62" s="347">
        <v>2</v>
      </c>
      <c r="G62" s="347">
        <v>3</v>
      </c>
      <c r="H62" s="348">
        <v>4</v>
      </c>
    </row>
    <row r="63" spans="2:8" ht="52.5" customHeight="1" thickBot="1" x14ac:dyDescent="0.2">
      <c r="B63" s="123"/>
      <c r="C63" s="1194" t="s">
        <v>49</v>
      </c>
      <c r="D63" s="1194"/>
      <c r="E63" s="1195"/>
      <c r="F63" s="349">
        <v>1554</v>
      </c>
      <c r="G63" s="349">
        <v>1535</v>
      </c>
      <c r="H63" s="350">
        <v>1760</v>
      </c>
    </row>
    <row r="64" spans="2:8" x14ac:dyDescent="0.15"/>
  </sheetData>
  <sheetProtection algorithmName="SHA-512" hashValue="dBoCdgiF0EyDnja69MvlsB6SCnl35uL0rFBkTc60fpBi2577L5KEVQJWp2HQm1jB38irQ8KgsVmdAVLpzr6OHw==" saltValue="jfDsueusq8+kcJM/ziE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284833</v>
      </c>
      <c r="E3" s="142"/>
      <c r="F3" s="143">
        <v>126525</v>
      </c>
      <c r="G3" s="144"/>
      <c r="H3" s="145"/>
    </row>
    <row r="4" spans="1:8" x14ac:dyDescent="0.15">
      <c r="A4" s="146"/>
      <c r="B4" s="147"/>
      <c r="C4" s="148"/>
      <c r="D4" s="149">
        <v>191567</v>
      </c>
      <c r="E4" s="150"/>
      <c r="F4" s="151">
        <v>67052</v>
      </c>
      <c r="G4" s="152"/>
      <c r="H4" s="153"/>
    </row>
    <row r="5" spans="1:8" x14ac:dyDescent="0.15">
      <c r="A5" s="134" t="s">
        <v>517</v>
      </c>
      <c r="B5" s="139"/>
      <c r="C5" s="140"/>
      <c r="D5" s="141">
        <v>144035</v>
      </c>
      <c r="E5" s="142"/>
      <c r="F5" s="143">
        <v>122054</v>
      </c>
      <c r="G5" s="144"/>
      <c r="H5" s="145"/>
    </row>
    <row r="6" spans="1:8" x14ac:dyDescent="0.15">
      <c r="A6" s="146"/>
      <c r="B6" s="147"/>
      <c r="C6" s="148"/>
      <c r="D6" s="149">
        <v>90604</v>
      </c>
      <c r="E6" s="150"/>
      <c r="F6" s="151">
        <v>68298</v>
      </c>
      <c r="G6" s="152"/>
      <c r="H6" s="153"/>
    </row>
    <row r="7" spans="1:8" x14ac:dyDescent="0.15">
      <c r="A7" s="134" t="s">
        <v>518</v>
      </c>
      <c r="B7" s="139"/>
      <c r="C7" s="140"/>
      <c r="D7" s="141">
        <v>43548</v>
      </c>
      <c r="E7" s="142"/>
      <c r="F7" s="143">
        <v>111644</v>
      </c>
      <c r="G7" s="144"/>
      <c r="H7" s="145"/>
    </row>
    <row r="8" spans="1:8" x14ac:dyDescent="0.15">
      <c r="A8" s="146"/>
      <c r="B8" s="147"/>
      <c r="C8" s="148"/>
      <c r="D8" s="149">
        <v>33975</v>
      </c>
      <c r="E8" s="150"/>
      <c r="F8" s="151">
        <v>66606</v>
      </c>
      <c r="G8" s="152"/>
      <c r="H8" s="153"/>
    </row>
    <row r="9" spans="1:8" x14ac:dyDescent="0.15">
      <c r="A9" s="134" t="s">
        <v>519</v>
      </c>
      <c r="B9" s="139"/>
      <c r="C9" s="140"/>
      <c r="D9" s="141">
        <v>82286</v>
      </c>
      <c r="E9" s="142"/>
      <c r="F9" s="143">
        <v>127917</v>
      </c>
      <c r="G9" s="144"/>
      <c r="H9" s="145"/>
    </row>
    <row r="10" spans="1:8" x14ac:dyDescent="0.15">
      <c r="A10" s="146"/>
      <c r="B10" s="147"/>
      <c r="C10" s="148"/>
      <c r="D10" s="149">
        <v>49479</v>
      </c>
      <c r="E10" s="150"/>
      <c r="F10" s="151">
        <v>69746</v>
      </c>
      <c r="G10" s="152"/>
      <c r="H10" s="153"/>
    </row>
    <row r="11" spans="1:8" x14ac:dyDescent="0.15">
      <c r="A11" s="134" t="s">
        <v>520</v>
      </c>
      <c r="B11" s="139"/>
      <c r="C11" s="140"/>
      <c r="D11" s="141">
        <v>54269</v>
      </c>
      <c r="E11" s="142"/>
      <c r="F11" s="143">
        <v>135931</v>
      </c>
      <c r="G11" s="144"/>
      <c r="H11" s="145"/>
    </row>
    <row r="12" spans="1:8" x14ac:dyDescent="0.15">
      <c r="A12" s="146"/>
      <c r="B12" s="147"/>
      <c r="C12" s="154"/>
      <c r="D12" s="149">
        <v>41673</v>
      </c>
      <c r="E12" s="150"/>
      <c r="F12" s="151">
        <v>75320</v>
      </c>
      <c r="G12" s="152"/>
      <c r="H12" s="153"/>
    </row>
    <row r="13" spans="1:8" x14ac:dyDescent="0.15">
      <c r="A13" s="134"/>
      <c r="B13" s="139"/>
      <c r="C13" s="140"/>
      <c r="D13" s="141">
        <v>121794</v>
      </c>
      <c r="E13" s="142"/>
      <c r="F13" s="143">
        <v>124814</v>
      </c>
      <c r="G13" s="155"/>
      <c r="H13" s="145"/>
    </row>
    <row r="14" spans="1:8" x14ac:dyDescent="0.15">
      <c r="A14" s="146"/>
      <c r="B14" s="147"/>
      <c r="C14" s="148"/>
      <c r="D14" s="149">
        <v>81460</v>
      </c>
      <c r="E14" s="150"/>
      <c r="F14" s="151">
        <v>69404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8.48</v>
      </c>
      <c r="C19" s="156">
        <f>ROUND(VALUE(SUBSTITUTE(実質収支比率等に係る経年分析!G$48,"▲","-")),2)</f>
        <v>10.34</v>
      </c>
      <c r="D19" s="156">
        <f>ROUND(VALUE(SUBSTITUTE(実質収支比率等に係る経年分析!H$48,"▲","-")),2)</f>
        <v>11.69</v>
      </c>
      <c r="E19" s="156">
        <f>ROUND(VALUE(SUBSTITUTE(実質収支比率等に係る経年分析!I$48,"▲","-")),2)</f>
        <v>10.41</v>
      </c>
      <c r="F19" s="156">
        <f>ROUND(VALUE(SUBSTITUTE(実質収支比率等に係る経年分析!J$48,"▲","-")),2)</f>
        <v>9.14</v>
      </c>
    </row>
    <row r="20" spans="1:11" x14ac:dyDescent="0.15">
      <c r="A20" s="156" t="s">
        <v>53</v>
      </c>
      <c r="B20" s="156">
        <f>ROUND(VALUE(SUBSTITUTE(実質収支比率等に係る経年分析!F$47,"▲","-")),2)</f>
        <v>20.07</v>
      </c>
      <c r="C20" s="156">
        <f>ROUND(VALUE(SUBSTITUTE(実質収支比率等に係る経年分析!G$47,"▲","-")),2)</f>
        <v>16.690000000000001</v>
      </c>
      <c r="D20" s="156">
        <f>ROUND(VALUE(SUBSTITUTE(実質収支比率等に係る経年分析!H$47,"▲","-")),2)</f>
        <v>19.18</v>
      </c>
      <c r="E20" s="156">
        <f>ROUND(VALUE(SUBSTITUTE(実質収支比率等に係る経年分析!I$47,"▲","-")),2)</f>
        <v>21.21</v>
      </c>
      <c r="F20" s="156">
        <f>ROUND(VALUE(SUBSTITUTE(実質収支比率等に係る経年分析!J$47,"▲","-")),2)</f>
        <v>20.36</v>
      </c>
    </row>
    <row r="21" spans="1:11" x14ac:dyDescent="0.15">
      <c r="A21" s="156" t="s">
        <v>54</v>
      </c>
      <c r="B21" s="156">
        <f>IF(ISNUMBER(VALUE(SUBSTITUTE(実質収支比率等に係る経年分析!F$49,"▲","-"))),ROUND(VALUE(SUBSTITUTE(実質収支比率等に係る経年分析!F$49,"▲","-")),2),NA())</f>
        <v>0.57999999999999996</v>
      </c>
      <c r="C21" s="156">
        <f>IF(ISNUMBER(VALUE(SUBSTITUTE(実質収支比率等に係る経年分析!G$49,"▲","-"))),ROUND(VALUE(SUBSTITUTE(実質収支比率等に係る経年分析!G$49,"▲","-")),2),NA())</f>
        <v>0.13</v>
      </c>
      <c r="D21" s="156">
        <f>IF(ISNUMBER(VALUE(SUBSTITUTE(実質収支比率等に係る経年分析!H$49,"▲","-"))),ROUND(VALUE(SUBSTITUTE(実質収支比率等に係る経年分析!H$49,"▲","-")),2),NA())</f>
        <v>3.44</v>
      </c>
      <c r="E21" s="156">
        <f>IF(ISNUMBER(VALUE(SUBSTITUTE(実質収支比率等に係る経年分析!I$49,"▲","-"))),ROUND(VALUE(SUBSTITUTE(実質収支比率等に係る経年分析!I$49,"▲","-")),2),NA())</f>
        <v>1.54</v>
      </c>
      <c r="F21" s="156">
        <f>IF(ISNUMBER(VALUE(SUBSTITUTE(実質収支比率等に係る経年分析!J$49,"▲","-"))),ROUND(VALUE(SUBSTITUTE(実質収支比率等に係る経年分析!J$49,"▲","-")),2),NA())</f>
        <v>-1.59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0.43</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三川町介護保険特別会計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0.55000000000000004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1.08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1.1499999999999999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0.03</v>
      </c>
    </row>
    <row r="33" spans="1:16" x14ac:dyDescent="0.15">
      <c r="A33" s="157" t="str">
        <f>IF(連結実質赤字比率に係る赤字・黒字の構成分析!C$37="",NA(),連結実質赤字比率に係る赤字・黒字の構成分析!C$37)</f>
        <v>三川町後期高齢者医療特別会計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0.13</v>
      </c>
    </row>
    <row r="34" spans="1:16" x14ac:dyDescent="0.15">
      <c r="A34" s="157" t="str">
        <f>IF(連結実質赤字比率に係る赤字・黒字の構成分析!C$36="",NA(),連結実質赤字比率に係る赤字・黒字の構成分析!C$36)</f>
        <v>三川町国民健康保険特別会計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1.19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0.72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0.47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1.17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0.67</v>
      </c>
    </row>
    <row r="35" spans="1:16" x14ac:dyDescent="0.15">
      <c r="A35" s="157" t="str">
        <f>IF(連結実質赤字比率に係る赤字・黒字の構成分析!C$35="",NA(),連結実質赤字比率に係る赤字・黒字の構成分析!C$35)</f>
        <v>三川町下水道事業会計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1.1299999999999999</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8.4700000000000006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10.33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11.69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10.41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9.1300000000000008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407</v>
      </c>
      <c r="E42" s="158"/>
      <c r="F42" s="158"/>
      <c r="G42" s="158">
        <f>'実質公債費比率（分子）の構造'!L$52</f>
        <v>391</v>
      </c>
      <c r="H42" s="158"/>
      <c r="I42" s="158"/>
      <c r="J42" s="158">
        <f>'実質公債費比率（分子）の構造'!M$52</f>
        <v>388</v>
      </c>
      <c r="K42" s="158"/>
      <c r="L42" s="158"/>
      <c r="M42" s="158">
        <f>'実質公債費比率（分子）の構造'!N$52</f>
        <v>405</v>
      </c>
      <c r="N42" s="158"/>
      <c r="O42" s="158"/>
      <c r="P42" s="158">
        <f>'実質公債費比率（分子）の構造'!O$52</f>
        <v>411</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4</v>
      </c>
      <c r="C44" s="158"/>
      <c r="D44" s="158"/>
      <c r="E44" s="158">
        <f>'実質公債費比率（分子）の構造'!L$50</f>
        <v>4</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0</v>
      </c>
      <c r="C45" s="158"/>
      <c r="D45" s="158"/>
      <c r="E45" s="158">
        <f>'実質公債費比率（分子）の構造'!L$49</f>
        <v>0</v>
      </c>
      <c r="F45" s="158"/>
      <c r="G45" s="158"/>
      <c r="H45" s="158">
        <f>'実質公債費比率（分子）の構造'!M$49</f>
        <v>0</v>
      </c>
      <c r="I45" s="158"/>
      <c r="J45" s="158"/>
      <c r="K45" s="158">
        <f>'実質公債費比率（分子）の構造'!N$49</f>
        <v>0</v>
      </c>
      <c r="L45" s="158"/>
      <c r="M45" s="158"/>
      <c r="N45" s="158">
        <f>'実質公債費比率（分子）の構造'!O$49</f>
        <v>0</v>
      </c>
      <c r="O45" s="158"/>
      <c r="P45" s="158"/>
    </row>
    <row r="46" spans="1:16" x14ac:dyDescent="0.15">
      <c r="A46" s="158" t="s">
        <v>64</v>
      </c>
      <c r="B46" s="158">
        <f>'実質公債費比率（分子）の構造'!K$48</f>
        <v>204</v>
      </c>
      <c r="C46" s="158"/>
      <c r="D46" s="158"/>
      <c r="E46" s="158">
        <f>'実質公債費比率（分子）の構造'!L$48</f>
        <v>205</v>
      </c>
      <c r="F46" s="158"/>
      <c r="G46" s="158"/>
      <c r="H46" s="158">
        <f>'実質公債費比率（分子）の構造'!M$48</f>
        <v>219</v>
      </c>
      <c r="I46" s="158"/>
      <c r="J46" s="158"/>
      <c r="K46" s="158">
        <f>'実質公債費比率（分子）の構造'!N$48</f>
        <v>238</v>
      </c>
      <c r="L46" s="158"/>
      <c r="M46" s="158"/>
      <c r="N46" s="158">
        <f>'実質公債費比率（分子）の構造'!O$48</f>
        <v>191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440</v>
      </c>
      <c r="C49" s="158"/>
      <c r="D49" s="158"/>
      <c r="E49" s="158">
        <f>'実質公債費比率（分子）の構造'!L$45</f>
        <v>432</v>
      </c>
      <c r="F49" s="158"/>
      <c r="G49" s="158"/>
      <c r="H49" s="158">
        <f>'実質公債費比率（分子）の構造'!M$45</f>
        <v>432</v>
      </c>
      <c r="I49" s="158"/>
      <c r="J49" s="158"/>
      <c r="K49" s="158">
        <f>'実質公債費比率（分子）の構造'!N$45</f>
        <v>471</v>
      </c>
      <c r="L49" s="158"/>
      <c r="M49" s="158"/>
      <c r="N49" s="158">
        <f>'実質公債費比率（分子）の構造'!O$45</f>
        <v>505</v>
      </c>
      <c r="O49" s="158"/>
      <c r="P49" s="158"/>
    </row>
    <row r="50" spans="1:16" x14ac:dyDescent="0.15">
      <c r="A50" s="158" t="s">
        <v>67</v>
      </c>
      <c r="B50" s="158" t="e">
        <f>NA()</f>
        <v>#N/A</v>
      </c>
      <c r="C50" s="158">
        <f>IF(ISNUMBER('実質公債費比率（分子）の構造'!K$53),'実質公債費比率（分子）の構造'!K$53,NA())</f>
        <v>241</v>
      </c>
      <c r="D50" s="158" t="e">
        <f>NA()</f>
        <v>#N/A</v>
      </c>
      <c r="E50" s="158" t="e">
        <f>NA()</f>
        <v>#N/A</v>
      </c>
      <c r="F50" s="158">
        <f>IF(ISNUMBER('実質公債費比率（分子）の構造'!L$53),'実質公債費比率（分子）の構造'!L$53,NA())</f>
        <v>250</v>
      </c>
      <c r="G50" s="158" t="e">
        <f>NA()</f>
        <v>#N/A</v>
      </c>
      <c r="H50" s="158" t="e">
        <f>NA()</f>
        <v>#N/A</v>
      </c>
      <c r="I50" s="158">
        <f>IF(ISNUMBER('実質公債費比率（分子）の構造'!M$53),'実質公債費比率（分子）の構造'!M$53,NA())</f>
        <v>263</v>
      </c>
      <c r="J50" s="158" t="e">
        <f>NA()</f>
        <v>#N/A</v>
      </c>
      <c r="K50" s="158" t="e">
        <f>NA()</f>
        <v>#N/A</v>
      </c>
      <c r="L50" s="158">
        <f>IF(ISNUMBER('実質公債費比率（分子）の構造'!N$53),'実質公債費比率（分子）の構造'!N$53,NA())</f>
        <v>304</v>
      </c>
      <c r="M50" s="158" t="e">
        <f>NA()</f>
        <v>#N/A</v>
      </c>
      <c r="N50" s="158" t="e">
        <f>NA()</f>
        <v>#N/A</v>
      </c>
      <c r="O50" s="158">
        <f>IF(ISNUMBER('実質公債費比率（分子）の構造'!O$53),'実質公債費比率（分子）の構造'!O$53,NA())</f>
        <v>285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5024</v>
      </c>
      <c r="E56" s="157"/>
      <c r="F56" s="157"/>
      <c r="G56" s="157">
        <f>'将来負担比率（分子）の構造'!J$52</f>
        <v>4922</v>
      </c>
      <c r="H56" s="157"/>
      <c r="I56" s="157"/>
      <c r="J56" s="157">
        <f>'将来負担比率（分子）の構造'!K$52</f>
        <v>4733</v>
      </c>
      <c r="K56" s="157"/>
      <c r="L56" s="157"/>
      <c r="M56" s="157">
        <f>'将来負担比率（分子）の構造'!L$52</f>
        <v>4453</v>
      </c>
      <c r="N56" s="157"/>
      <c r="O56" s="157"/>
      <c r="P56" s="157">
        <f>'将来負担比率（分子）の構造'!M$52</f>
        <v>4131</v>
      </c>
    </row>
    <row r="57" spans="1:16" x14ac:dyDescent="0.15">
      <c r="A57" s="157" t="s">
        <v>42</v>
      </c>
      <c r="B57" s="157"/>
      <c r="C57" s="157"/>
      <c r="D57" s="157">
        <f>'将来負担比率（分子）の構造'!I$51</f>
        <v>35</v>
      </c>
      <c r="E57" s="157"/>
      <c r="F57" s="157"/>
      <c r="G57" s="157">
        <f>'将来負担比率（分子）の構造'!J$51</f>
        <v>28</v>
      </c>
      <c r="H57" s="157"/>
      <c r="I57" s="157"/>
      <c r="J57" s="157">
        <f>'将来負担比率（分子）の構造'!K$51</f>
        <v>21</v>
      </c>
      <c r="K57" s="157"/>
      <c r="L57" s="157"/>
      <c r="M57" s="157">
        <f>'将来負担比率（分子）の構造'!L$51</f>
        <v>14</v>
      </c>
      <c r="N57" s="157"/>
      <c r="O57" s="157"/>
      <c r="P57" s="157">
        <f>'将来負担比率（分子）の構造'!M$51</f>
        <v>7</v>
      </c>
    </row>
    <row r="58" spans="1:16" x14ac:dyDescent="0.15">
      <c r="A58" s="157" t="s">
        <v>41</v>
      </c>
      <c r="B58" s="157"/>
      <c r="C58" s="157"/>
      <c r="D58" s="157">
        <f>'将来負担比率（分子）の構造'!I$50</f>
        <v>1446</v>
      </c>
      <c r="E58" s="157"/>
      <c r="F58" s="157"/>
      <c r="G58" s="157">
        <f>'将来負担比率（分子）の構造'!J$50</f>
        <v>1495</v>
      </c>
      <c r="H58" s="157"/>
      <c r="I58" s="157"/>
      <c r="J58" s="157">
        <f>'将来負担比率（分子）の構造'!K$50</f>
        <v>1704</v>
      </c>
      <c r="K58" s="157"/>
      <c r="L58" s="157"/>
      <c r="M58" s="157">
        <f>'将来負担比率（分子）の構造'!L$50</f>
        <v>1695</v>
      </c>
      <c r="N58" s="157"/>
      <c r="O58" s="157"/>
      <c r="P58" s="157">
        <f>'将来負担比率（分子）の構造'!M$50</f>
        <v>1924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612</v>
      </c>
      <c r="C62" s="157"/>
      <c r="D62" s="157"/>
      <c r="E62" s="157">
        <f>'将来負担比率（分子）の構造'!J$45</f>
        <v>603</v>
      </c>
      <c r="F62" s="157"/>
      <c r="G62" s="157"/>
      <c r="H62" s="157">
        <f>'将来負担比率（分子）の構造'!K$45</f>
        <v>585</v>
      </c>
      <c r="I62" s="157"/>
      <c r="J62" s="157"/>
      <c r="K62" s="157">
        <f>'将来負担比率（分子）の構造'!L$45</f>
        <v>550</v>
      </c>
      <c r="L62" s="157"/>
      <c r="M62" s="157"/>
      <c r="N62" s="157">
        <f>'将来負担比率（分子）の構造'!M$45</f>
        <v>550</v>
      </c>
      <c r="O62" s="157"/>
      <c r="P62" s="157"/>
    </row>
    <row r="63" spans="1:16" x14ac:dyDescent="0.15">
      <c r="A63" s="157" t="s">
        <v>34</v>
      </c>
      <c r="B63" s="157">
        <f>'将来負担比率（分子）の構造'!I$44</f>
        <v>1</v>
      </c>
      <c r="C63" s="157"/>
      <c r="D63" s="157"/>
      <c r="E63" s="157">
        <f>'将来負担比率（分子）の構造'!J$44</f>
        <v>1</v>
      </c>
      <c r="F63" s="157"/>
      <c r="G63" s="157"/>
      <c r="H63" s="157">
        <f>'将来負担比率（分子）の構造'!K$44</f>
        <v>2</v>
      </c>
      <c r="I63" s="157"/>
      <c r="J63" s="157"/>
      <c r="K63" s="157">
        <f>'将来負担比率（分子）の構造'!L$44</f>
        <v>2</v>
      </c>
      <c r="L63" s="157"/>
      <c r="M63" s="157"/>
      <c r="N63" s="157">
        <f>'将来負担比率（分子）の構造'!M$44</f>
        <v>2</v>
      </c>
      <c r="O63" s="157"/>
      <c r="P63" s="157"/>
    </row>
    <row r="64" spans="1:16" x14ac:dyDescent="0.15">
      <c r="A64" s="157" t="s">
        <v>33</v>
      </c>
      <c r="B64" s="157">
        <f>'将来負担比率（分子）の構造'!I$43</f>
        <v>2804</v>
      </c>
      <c r="C64" s="157"/>
      <c r="D64" s="157"/>
      <c r="E64" s="157">
        <f>'将来負担比率（分子）の構造'!J$43</f>
        <v>2674</v>
      </c>
      <c r="F64" s="157"/>
      <c r="G64" s="157"/>
      <c r="H64" s="157">
        <f>'将来負担比率（分子）の構造'!K$43</f>
        <v>2555</v>
      </c>
      <c r="I64" s="157"/>
      <c r="J64" s="157"/>
      <c r="K64" s="157">
        <f>'将来負担比率（分子）の構造'!L$43</f>
        <v>2449</v>
      </c>
      <c r="L64" s="157"/>
      <c r="M64" s="157"/>
      <c r="N64" s="157">
        <f>'将来負担比率（分子）の構造'!M$43</f>
        <v>2195</v>
      </c>
      <c r="O64" s="157"/>
      <c r="P64" s="157"/>
    </row>
    <row r="65" spans="1:16" x14ac:dyDescent="0.15">
      <c r="A65" s="157" t="s">
        <v>32</v>
      </c>
      <c r="B65" s="157">
        <f>'将来負担比率（分子）の構造'!I$42</f>
        <v>4</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5953</v>
      </c>
      <c r="C66" s="157"/>
      <c r="D66" s="157"/>
      <c r="E66" s="157">
        <f>'将来負担比率（分子）の構造'!J$41</f>
        <v>6096</v>
      </c>
      <c r="F66" s="157"/>
      <c r="G66" s="157"/>
      <c r="H66" s="157">
        <f>'将来負担比率（分子）の構造'!K$41</f>
        <v>6056</v>
      </c>
      <c r="I66" s="157"/>
      <c r="J66" s="157"/>
      <c r="K66" s="157">
        <f>'将来負担比率（分子）の構造'!L$41</f>
        <v>5773</v>
      </c>
      <c r="L66" s="157"/>
      <c r="M66" s="157"/>
      <c r="N66" s="157">
        <f>'将来負担比率（分子）の構造'!M$41</f>
        <v>5458</v>
      </c>
      <c r="O66" s="157"/>
      <c r="P66" s="157"/>
    </row>
    <row r="67" spans="1:16" x14ac:dyDescent="0.15">
      <c r="A67" s="157" t="s">
        <v>71</v>
      </c>
      <c r="B67" s="157" t="e">
        <f>NA()</f>
        <v>#N/A</v>
      </c>
      <c r="C67" s="157">
        <f>IF(ISNUMBER('将来負担比率（分子）の構造'!I$53), IF('将来負担比率（分子）の構造'!I$53 &lt; 0, 0, '将来負担比率（分子）の構造'!I$53), NA())</f>
        <v>2869</v>
      </c>
      <c r="D67" s="157" t="e">
        <f>NA()</f>
        <v>#N/A</v>
      </c>
      <c r="E67" s="157" t="e">
        <f>NA()</f>
        <v>#N/A</v>
      </c>
      <c r="F67" s="157">
        <f>IF(ISNUMBER('将来負担比率（分子）の構造'!J$53), IF('将来負担比率（分子）の構造'!J$53 &lt; 0, 0, '将来負担比率（分子）の構造'!J$53), NA())</f>
        <v>2928</v>
      </c>
      <c r="G67" s="157" t="e">
        <f>NA()</f>
        <v>#N/A</v>
      </c>
      <c r="H67" s="157" t="e">
        <f>NA()</f>
        <v>#N/A</v>
      </c>
      <c r="I67" s="157">
        <f>IF(ISNUMBER('将来負担比率（分子）の構造'!K$53), IF('将来負担比率（分子）の構造'!K$53 &lt; 0, 0, '将来負担比率（分子）の構造'!K$53), NA())</f>
        <v>2738</v>
      </c>
      <c r="J67" s="157" t="e">
        <f>NA()</f>
        <v>#N/A</v>
      </c>
      <c r="K67" s="157" t="e">
        <f>NA()</f>
        <v>#N/A</v>
      </c>
      <c r="L67" s="157">
        <f>IF(ISNUMBER('将来負担比率（分子）の構造'!L$53), IF('将来負担比率（分子）の構造'!L$53 &lt; 0, 0, '将来負担比率（分子）の構造'!L$53), NA())</f>
        <v>2611</v>
      </c>
      <c r="M67" s="157" t="e">
        <f>NA()</f>
        <v>#N/A</v>
      </c>
      <c r="N67" s="157" t="e">
        <f>NA()</f>
        <v>#N/A</v>
      </c>
      <c r="O67" s="157">
        <f>IF(ISNUMBER('将来負担比率（分子）の構造'!M$53), IF('将来負担比率（分子）の構造'!M$53 &lt; 0, 0, '将来負担比率（分子）の構造'!M$53), NA())</f>
        <v>2143</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569</v>
      </c>
      <c r="C72" s="161">
        <f>基金残高に係る経年分析!G55</f>
        <v>645</v>
      </c>
      <c r="D72" s="161">
        <f>基金残高に係る経年分析!H55</f>
        <v>630</v>
      </c>
    </row>
    <row r="73" spans="1:16" x14ac:dyDescent="0.15">
      <c r="A73" s="160" t="s">
        <v>74</v>
      </c>
      <c r="B73" s="161">
        <f>基金残高に係る経年分析!F56</f>
        <v>68</v>
      </c>
      <c r="C73" s="161">
        <f>基金残高に係る経年分析!G56</f>
        <v>68</v>
      </c>
      <c r="D73" s="161">
        <f>基金残高に係る経年分析!H56</f>
        <v>68</v>
      </c>
    </row>
    <row r="74" spans="1:16" x14ac:dyDescent="0.15">
      <c r="A74" s="160" t="s">
        <v>75</v>
      </c>
      <c r="B74" s="161">
        <f>基金残高に係る経年分析!F57</f>
        <v>917</v>
      </c>
      <c r="C74" s="161">
        <f>基金残高に係る経年分析!G57</f>
        <v>821</v>
      </c>
      <c r="D74" s="161">
        <f>基金残高に係る経年分析!H57</f>
        <v>1062</v>
      </c>
    </row>
  </sheetData>
  <sheetProtection algorithmName="SHA-512" hashValue="CxKNYzqYB6JJGj6IFpbqi8rANoUOPSQRDvPTi1yOLscNwF8d2tHXz6OHiV1Y933/cMOviiJxMTTnSQca6HifkA==" saltValue="LsvUHzKBfG3uwjliPACf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993678</v>
      </c>
      <c r="S5" s="664"/>
      <c r="T5" s="664"/>
      <c r="U5" s="664"/>
      <c r="V5" s="664"/>
      <c r="W5" s="664"/>
      <c r="X5" s="664"/>
      <c r="Y5" s="689"/>
      <c r="Z5" s="702">
        <v>16.8</v>
      </c>
      <c r="AA5" s="702"/>
      <c r="AB5" s="702"/>
      <c r="AC5" s="702"/>
      <c r="AD5" s="703">
        <v>993678</v>
      </c>
      <c r="AE5" s="703"/>
      <c r="AF5" s="703"/>
      <c r="AG5" s="703"/>
      <c r="AH5" s="703"/>
      <c r="AI5" s="703"/>
      <c r="AJ5" s="703"/>
      <c r="AK5" s="703"/>
      <c r="AL5" s="690">
        <v>31.3</v>
      </c>
      <c r="AM5" s="672"/>
      <c r="AN5" s="672"/>
      <c r="AO5" s="691"/>
      <c r="AP5" s="666" t="s">
        <v>216</v>
      </c>
      <c r="AQ5" s="667"/>
      <c r="AR5" s="667"/>
      <c r="AS5" s="667"/>
      <c r="AT5" s="667"/>
      <c r="AU5" s="667"/>
      <c r="AV5" s="667"/>
      <c r="AW5" s="667"/>
      <c r="AX5" s="667"/>
      <c r="AY5" s="667"/>
      <c r="AZ5" s="667"/>
      <c r="BA5" s="667"/>
      <c r="BB5" s="667"/>
      <c r="BC5" s="667"/>
      <c r="BD5" s="667"/>
      <c r="BE5" s="667"/>
      <c r="BF5" s="668"/>
      <c r="BG5" s="608">
        <v>978983</v>
      </c>
      <c r="BH5" s="609"/>
      <c r="BI5" s="609"/>
      <c r="BJ5" s="609"/>
      <c r="BK5" s="609"/>
      <c r="BL5" s="609"/>
      <c r="BM5" s="609"/>
      <c r="BN5" s="610"/>
      <c r="BO5" s="646">
        <v>98.5</v>
      </c>
      <c r="BP5" s="646"/>
      <c r="BQ5" s="646"/>
      <c r="BR5" s="646"/>
      <c r="BS5" s="647">
        <v>14921</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41624</v>
      </c>
      <c r="S6" s="609"/>
      <c r="T6" s="609"/>
      <c r="U6" s="609"/>
      <c r="V6" s="609"/>
      <c r="W6" s="609"/>
      <c r="X6" s="609"/>
      <c r="Y6" s="610"/>
      <c r="Z6" s="646">
        <v>0.7</v>
      </c>
      <c r="AA6" s="646"/>
      <c r="AB6" s="646"/>
      <c r="AC6" s="646"/>
      <c r="AD6" s="647">
        <v>41624</v>
      </c>
      <c r="AE6" s="647"/>
      <c r="AF6" s="647"/>
      <c r="AG6" s="647"/>
      <c r="AH6" s="647"/>
      <c r="AI6" s="647"/>
      <c r="AJ6" s="647"/>
      <c r="AK6" s="647"/>
      <c r="AL6" s="611">
        <v>1.3</v>
      </c>
      <c r="AM6" s="612"/>
      <c r="AN6" s="612"/>
      <c r="AO6" s="648"/>
      <c r="AP6" s="605" t="s">
        <v>221</v>
      </c>
      <c r="AQ6" s="606"/>
      <c r="AR6" s="606"/>
      <c r="AS6" s="606"/>
      <c r="AT6" s="606"/>
      <c r="AU6" s="606"/>
      <c r="AV6" s="606"/>
      <c r="AW6" s="606"/>
      <c r="AX6" s="606"/>
      <c r="AY6" s="606"/>
      <c r="AZ6" s="606"/>
      <c r="BA6" s="606"/>
      <c r="BB6" s="606"/>
      <c r="BC6" s="606"/>
      <c r="BD6" s="606"/>
      <c r="BE6" s="606"/>
      <c r="BF6" s="607"/>
      <c r="BG6" s="608">
        <v>978983</v>
      </c>
      <c r="BH6" s="609"/>
      <c r="BI6" s="609"/>
      <c r="BJ6" s="609"/>
      <c r="BK6" s="609"/>
      <c r="BL6" s="609"/>
      <c r="BM6" s="609"/>
      <c r="BN6" s="610"/>
      <c r="BO6" s="646">
        <v>98.5</v>
      </c>
      <c r="BP6" s="646"/>
      <c r="BQ6" s="646"/>
      <c r="BR6" s="646"/>
      <c r="BS6" s="647">
        <v>14921</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68733</v>
      </c>
      <c r="CS6" s="609"/>
      <c r="CT6" s="609"/>
      <c r="CU6" s="609"/>
      <c r="CV6" s="609"/>
      <c r="CW6" s="609"/>
      <c r="CX6" s="609"/>
      <c r="CY6" s="610"/>
      <c r="CZ6" s="690">
        <v>1.2</v>
      </c>
      <c r="DA6" s="672"/>
      <c r="DB6" s="672"/>
      <c r="DC6" s="692"/>
      <c r="DD6" s="614" t="s">
        <v>121</v>
      </c>
      <c r="DE6" s="609"/>
      <c r="DF6" s="609"/>
      <c r="DG6" s="609"/>
      <c r="DH6" s="609"/>
      <c r="DI6" s="609"/>
      <c r="DJ6" s="609"/>
      <c r="DK6" s="609"/>
      <c r="DL6" s="609"/>
      <c r="DM6" s="609"/>
      <c r="DN6" s="609"/>
      <c r="DO6" s="609"/>
      <c r="DP6" s="610"/>
      <c r="DQ6" s="614">
        <v>68733</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286</v>
      </c>
      <c r="S7" s="609"/>
      <c r="T7" s="609"/>
      <c r="U7" s="609"/>
      <c r="V7" s="609"/>
      <c r="W7" s="609"/>
      <c r="X7" s="609"/>
      <c r="Y7" s="610"/>
      <c r="Z7" s="646">
        <v>0</v>
      </c>
      <c r="AA7" s="646"/>
      <c r="AB7" s="646"/>
      <c r="AC7" s="646"/>
      <c r="AD7" s="647">
        <v>286</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377060</v>
      </c>
      <c r="BH7" s="609"/>
      <c r="BI7" s="609"/>
      <c r="BJ7" s="609"/>
      <c r="BK7" s="609"/>
      <c r="BL7" s="609"/>
      <c r="BM7" s="609"/>
      <c r="BN7" s="610"/>
      <c r="BO7" s="646">
        <v>37.9</v>
      </c>
      <c r="BP7" s="646"/>
      <c r="BQ7" s="646"/>
      <c r="BR7" s="646"/>
      <c r="BS7" s="647">
        <v>14921</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1143303</v>
      </c>
      <c r="CS7" s="609"/>
      <c r="CT7" s="609"/>
      <c r="CU7" s="609"/>
      <c r="CV7" s="609"/>
      <c r="CW7" s="609"/>
      <c r="CX7" s="609"/>
      <c r="CY7" s="610"/>
      <c r="CZ7" s="646">
        <v>20.399999999999999</v>
      </c>
      <c r="DA7" s="646"/>
      <c r="DB7" s="646"/>
      <c r="DC7" s="646"/>
      <c r="DD7" s="614">
        <v>35162</v>
      </c>
      <c r="DE7" s="609"/>
      <c r="DF7" s="609"/>
      <c r="DG7" s="609"/>
      <c r="DH7" s="609"/>
      <c r="DI7" s="609"/>
      <c r="DJ7" s="609"/>
      <c r="DK7" s="609"/>
      <c r="DL7" s="609"/>
      <c r="DM7" s="609"/>
      <c r="DN7" s="609"/>
      <c r="DO7" s="609"/>
      <c r="DP7" s="610"/>
      <c r="DQ7" s="614">
        <v>1032045</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3802</v>
      </c>
      <c r="S8" s="609"/>
      <c r="T8" s="609"/>
      <c r="U8" s="609"/>
      <c r="V8" s="609"/>
      <c r="W8" s="609"/>
      <c r="X8" s="609"/>
      <c r="Y8" s="610"/>
      <c r="Z8" s="646">
        <v>0.1</v>
      </c>
      <c r="AA8" s="646"/>
      <c r="AB8" s="646"/>
      <c r="AC8" s="646"/>
      <c r="AD8" s="647">
        <v>3802</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11364</v>
      </c>
      <c r="BH8" s="609"/>
      <c r="BI8" s="609"/>
      <c r="BJ8" s="609"/>
      <c r="BK8" s="609"/>
      <c r="BL8" s="609"/>
      <c r="BM8" s="609"/>
      <c r="BN8" s="610"/>
      <c r="BO8" s="646">
        <v>1.1000000000000001</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1435365</v>
      </c>
      <c r="CS8" s="609"/>
      <c r="CT8" s="609"/>
      <c r="CU8" s="609"/>
      <c r="CV8" s="609"/>
      <c r="CW8" s="609"/>
      <c r="CX8" s="609"/>
      <c r="CY8" s="610"/>
      <c r="CZ8" s="646">
        <v>25.6</v>
      </c>
      <c r="DA8" s="646"/>
      <c r="DB8" s="646"/>
      <c r="DC8" s="646"/>
      <c r="DD8" s="614">
        <v>4800</v>
      </c>
      <c r="DE8" s="609"/>
      <c r="DF8" s="609"/>
      <c r="DG8" s="609"/>
      <c r="DH8" s="609"/>
      <c r="DI8" s="609"/>
      <c r="DJ8" s="609"/>
      <c r="DK8" s="609"/>
      <c r="DL8" s="609"/>
      <c r="DM8" s="609"/>
      <c r="DN8" s="609"/>
      <c r="DO8" s="609"/>
      <c r="DP8" s="610"/>
      <c r="DQ8" s="614">
        <v>790038</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5566</v>
      </c>
      <c r="S9" s="609"/>
      <c r="T9" s="609"/>
      <c r="U9" s="609"/>
      <c r="V9" s="609"/>
      <c r="W9" s="609"/>
      <c r="X9" s="609"/>
      <c r="Y9" s="610"/>
      <c r="Z9" s="646">
        <v>0.1</v>
      </c>
      <c r="AA9" s="646"/>
      <c r="AB9" s="646"/>
      <c r="AC9" s="646"/>
      <c r="AD9" s="647">
        <v>5566</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270085</v>
      </c>
      <c r="BH9" s="609"/>
      <c r="BI9" s="609"/>
      <c r="BJ9" s="609"/>
      <c r="BK9" s="609"/>
      <c r="BL9" s="609"/>
      <c r="BM9" s="609"/>
      <c r="BN9" s="610"/>
      <c r="BO9" s="646">
        <v>27.2</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209555</v>
      </c>
      <c r="CS9" s="609"/>
      <c r="CT9" s="609"/>
      <c r="CU9" s="609"/>
      <c r="CV9" s="609"/>
      <c r="CW9" s="609"/>
      <c r="CX9" s="609"/>
      <c r="CY9" s="610"/>
      <c r="CZ9" s="646">
        <v>3.7</v>
      </c>
      <c r="DA9" s="646"/>
      <c r="DB9" s="646"/>
      <c r="DC9" s="646"/>
      <c r="DD9" s="614">
        <v>27438</v>
      </c>
      <c r="DE9" s="609"/>
      <c r="DF9" s="609"/>
      <c r="DG9" s="609"/>
      <c r="DH9" s="609"/>
      <c r="DI9" s="609"/>
      <c r="DJ9" s="609"/>
      <c r="DK9" s="609"/>
      <c r="DL9" s="609"/>
      <c r="DM9" s="609"/>
      <c r="DN9" s="609"/>
      <c r="DO9" s="609"/>
      <c r="DP9" s="610"/>
      <c r="DQ9" s="614">
        <v>168088</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43384</v>
      </c>
      <c r="BH10" s="609"/>
      <c r="BI10" s="609"/>
      <c r="BJ10" s="609"/>
      <c r="BK10" s="609"/>
      <c r="BL10" s="609"/>
      <c r="BM10" s="609"/>
      <c r="BN10" s="610"/>
      <c r="BO10" s="646">
        <v>4.4000000000000004</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4427</v>
      </c>
      <c r="CS10" s="609"/>
      <c r="CT10" s="609"/>
      <c r="CU10" s="609"/>
      <c r="CV10" s="609"/>
      <c r="CW10" s="609"/>
      <c r="CX10" s="609"/>
      <c r="CY10" s="610"/>
      <c r="CZ10" s="646">
        <v>0.1</v>
      </c>
      <c r="DA10" s="646"/>
      <c r="DB10" s="646"/>
      <c r="DC10" s="646"/>
      <c r="DD10" s="614" t="s">
        <v>121</v>
      </c>
      <c r="DE10" s="609"/>
      <c r="DF10" s="609"/>
      <c r="DG10" s="609"/>
      <c r="DH10" s="609"/>
      <c r="DI10" s="609"/>
      <c r="DJ10" s="609"/>
      <c r="DK10" s="609"/>
      <c r="DL10" s="609"/>
      <c r="DM10" s="609"/>
      <c r="DN10" s="609"/>
      <c r="DO10" s="609"/>
      <c r="DP10" s="610"/>
      <c r="DQ10" s="614">
        <v>427</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221227</v>
      </c>
      <c r="S11" s="609"/>
      <c r="T11" s="609"/>
      <c r="U11" s="609"/>
      <c r="V11" s="609"/>
      <c r="W11" s="609"/>
      <c r="X11" s="609"/>
      <c r="Y11" s="610"/>
      <c r="Z11" s="611">
        <v>3.7</v>
      </c>
      <c r="AA11" s="612"/>
      <c r="AB11" s="612"/>
      <c r="AC11" s="613"/>
      <c r="AD11" s="614">
        <v>221227</v>
      </c>
      <c r="AE11" s="609"/>
      <c r="AF11" s="609"/>
      <c r="AG11" s="609"/>
      <c r="AH11" s="609"/>
      <c r="AI11" s="609"/>
      <c r="AJ11" s="609"/>
      <c r="AK11" s="610"/>
      <c r="AL11" s="611">
        <v>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52227</v>
      </c>
      <c r="BH11" s="609"/>
      <c r="BI11" s="609"/>
      <c r="BJ11" s="609"/>
      <c r="BK11" s="609"/>
      <c r="BL11" s="609"/>
      <c r="BM11" s="609"/>
      <c r="BN11" s="610"/>
      <c r="BO11" s="646">
        <v>5.3</v>
      </c>
      <c r="BP11" s="646"/>
      <c r="BQ11" s="646"/>
      <c r="BR11" s="646"/>
      <c r="BS11" s="647">
        <v>14921</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353691</v>
      </c>
      <c r="CS11" s="609"/>
      <c r="CT11" s="609"/>
      <c r="CU11" s="609"/>
      <c r="CV11" s="609"/>
      <c r="CW11" s="609"/>
      <c r="CX11" s="609"/>
      <c r="CY11" s="610"/>
      <c r="CZ11" s="646">
        <v>6.3</v>
      </c>
      <c r="DA11" s="646"/>
      <c r="DB11" s="646"/>
      <c r="DC11" s="646"/>
      <c r="DD11" s="614">
        <v>83410</v>
      </c>
      <c r="DE11" s="609"/>
      <c r="DF11" s="609"/>
      <c r="DG11" s="609"/>
      <c r="DH11" s="609"/>
      <c r="DI11" s="609"/>
      <c r="DJ11" s="609"/>
      <c r="DK11" s="609"/>
      <c r="DL11" s="609"/>
      <c r="DM11" s="609"/>
      <c r="DN11" s="609"/>
      <c r="DO11" s="609"/>
      <c r="DP11" s="610"/>
      <c r="DQ11" s="614">
        <v>118379</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497480</v>
      </c>
      <c r="BH12" s="609"/>
      <c r="BI12" s="609"/>
      <c r="BJ12" s="609"/>
      <c r="BK12" s="609"/>
      <c r="BL12" s="609"/>
      <c r="BM12" s="609"/>
      <c r="BN12" s="610"/>
      <c r="BO12" s="646">
        <v>50.1</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477386</v>
      </c>
      <c r="CS12" s="609"/>
      <c r="CT12" s="609"/>
      <c r="CU12" s="609"/>
      <c r="CV12" s="609"/>
      <c r="CW12" s="609"/>
      <c r="CX12" s="609"/>
      <c r="CY12" s="610"/>
      <c r="CZ12" s="646">
        <v>8.5</v>
      </c>
      <c r="DA12" s="646"/>
      <c r="DB12" s="646"/>
      <c r="DC12" s="646"/>
      <c r="DD12" s="614">
        <v>62047</v>
      </c>
      <c r="DE12" s="609"/>
      <c r="DF12" s="609"/>
      <c r="DG12" s="609"/>
      <c r="DH12" s="609"/>
      <c r="DI12" s="609"/>
      <c r="DJ12" s="609"/>
      <c r="DK12" s="609"/>
      <c r="DL12" s="609"/>
      <c r="DM12" s="609"/>
      <c r="DN12" s="609"/>
      <c r="DO12" s="609"/>
      <c r="DP12" s="610"/>
      <c r="DQ12" s="614">
        <v>371455</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497097</v>
      </c>
      <c r="BH13" s="609"/>
      <c r="BI13" s="609"/>
      <c r="BJ13" s="609"/>
      <c r="BK13" s="609"/>
      <c r="BL13" s="609"/>
      <c r="BM13" s="609"/>
      <c r="BN13" s="610"/>
      <c r="BO13" s="646">
        <v>50</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499098</v>
      </c>
      <c r="CS13" s="609"/>
      <c r="CT13" s="609"/>
      <c r="CU13" s="609"/>
      <c r="CV13" s="609"/>
      <c r="CW13" s="609"/>
      <c r="CX13" s="609"/>
      <c r="CY13" s="610"/>
      <c r="CZ13" s="646">
        <v>8.9</v>
      </c>
      <c r="DA13" s="646"/>
      <c r="DB13" s="646"/>
      <c r="DC13" s="646"/>
      <c r="DD13" s="614">
        <v>89899</v>
      </c>
      <c r="DE13" s="609"/>
      <c r="DF13" s="609"/>
      <c r="DG13" s="609"/>
      <c r="DH13" s="609"/>
      <c r="DI13" s="609"/>
      <c r="DJ13" s="609"/>
      <c r="DK13" s="609"/>
      <c r="DL13" s="609"/>
      <c r="DM13" s="609"/>
      <c r="DN13" s="609"/>
      <c r="DO13" s="609"/>
      <c r="DP13" s="610"/>
      <c r="DQ13" s="614">
        <v>402128</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34229</v>
      </c>
      <c r="BH14" s="609"/>
      <c r="BI14" s="609"/>
      <c r="BJ14" s="609"/>
      <c r="BK14" s="609"/>
      <c r="BL14" s="609"/>
      <c r="BM14" s="609"/>
      <c r="BN14" s="610"/>
      <c r="BO14" s="646">
        <v>3.4</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321434</v>
      </c>
      <c r="CS14" s="609"/>
      <c r="CT14" s="609"/>
      <c r="CU14" s="609"/>
      <c r="CV14" s="609"/>
      <c r="CW14" s="609"/>
      <c r="CX14" s="609"/>
      <c r="CY14" s="610"/>
      <c r="CZ14" s="646">
        <v>5.7</v>
      </c>
      <c r="DA14" s="646"/>
      <c r="DB14" s="646"/>
      <c r="DC14" s="646"/>
      <c r="DD14" s="614">
        <v>52384</v>
      </c>
      <c r="DE14" s="609"/>
      <c r="DF14" s="609"/>
      <c r="DG14" s="609"/>
      <c r="DH14" s="609"/>
      <c r="DI14" s="609"/>
      <c r="DJ14" s="609"/>
      <c r="DK14" s="609"/>
      <c r="DL14" s="609"/>
      <c r="DM14" s="609"/>
      <c r="DN14" s="609"/>
      <c r="DO14" s="609"/>
      <c r="DP14" s="610"/>
      <c r="DQ14" s="614">
        <v>273392</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4452</v>
      </c>
      <c r="S15" s="609"/>
      <c r="T15" s="609"/>
      <c r="U15" s="609"/>
      <c r="V15" s="609"/>
      <c r="W15" s="609"/>
      <c r="X15" s="609"/>
      <c r="Y15" s="610"/>
      <c r="Z15" s="646">
        <v>0.1</v>
      </c>
      <c r="AA15" s="646"/>
      <c r="AB15" s="646"/>
      <c r="AC15" s="646"/>
      <c r="AD15" s="647">
        <v>4452</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70214</v>
      </c>
      <c r="BH15" s="609"/>
      <c r="BI15" s="609"/>
      <c r="BJ15" s="609"/>
      <c r="BK15" s="609"/>
      <c r="BL15" s="609"/>
      <c r="BM15" s="609"/>
      <c r="BN15" s="610"/>
      <c r="BO15" s="646">
        <v>7.1</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595837</v>
      </c>
      <c r="CS15" s="609"/>
      <c r="CT15" s="609"/>
      <c r="CU15" s="609"/>
      <c r="CV15" s="609"/>
      <c r="CW15" s="609"/>
      <c r="CX15" s="609"/>
      <c r="CY15" s="610"/>
      <c r="CZ15" s="646">
        <v>10.6</v>
      </c>
      <c r="DA15" s="646"/>
      <c r="DB15" s="646"/>
      <c r="DC15" s="646"/>
      <c r="DD15" s="614">
        <v>25231</v>
      </c>
      <c r="DE15" s="609"/>
      <c r="DF15" s="609"/>
      <c r="DG15" s="609"/>
      <c r="DH15" s="609"/>
      <c r="DI15" s="609"/>
      <c r="DJ15" s="609"/>
      <c r="DK15" s="609"/>
      <c r="DL15" s="609"/>
      <c r="DM15" s="609"/>
      <c r="DN15" s="609"/>
      <c r="DO15" s="609"/>
      <c r="DP15" s="610"/>
      <c r="DQ15" s="614">
        <v>562942</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19674</v>
      </c>
      <c r="S16" s="609"/>
      <c r="T16" s="609"/>
      <c r="U16" s="609"/>
      <c r="V16" s="609"/>
      <c r="W16" s="609"/>
      <c r="X16" s="609"/>
      <c r="Y16" s="610"/>
      <c r="Z16" s="646">
        <v>0.3</v>
      </c>
      <c r="AA16" s="646"/>
      <c r="AB16" s="646"/>
      <c r="AC16" s="646"/>
      <c r="AD16" s="647">
        <v>19674</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121</v>
      </c>
      <c r="CS16" s="609"/>
      <c r="CT16" s="609"/>
      <c r="CU16" s="609"/>
      <c r="CV16" s="609"/>
      <c r="CW16" s="609"/>
      <c r="CX16" s="609"/>
      <c r="CY16" s="610"/>
      <c r="CZ16" s="646" t="s">
        <v>121</v>
      </c>
      <c r="DA16" s="646"/>
      <c r="DB16" s="646"/>
      <c r="DC16" s="646"/>
      <c r="DD16" s="614" t="s">
        <v>121</v>
      </c>
      <c r="DE16" s="609"/>
      <c r="DF16" s="609"/>
      <c r="DG16" s="609"/>
      <c r="DH16" s="609"/>
      <c r="DI16" s="609"/>
      <c r="DJ16" s="609"/>
      <c r="DK16" s="609"/>
      <c r="DL16" s="609"/>
      <c r="DM16" s="609"/>
      <c r="DN16" s="609"/>
      <c r="DO16" s="609"/>
      <c r="DP16" s="610"/>
      <c r="DQ16" s="614" t="s">
        <v>121</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40594</v>
      </c>
      <c r="S17" s="609"/>
      <c r="T17" s="609"/>
      <c r="U17" s="609"/>
      <c r="V17" s="609"/>
      <c r="W17" s="609"/>
      <c r="X17" s="609"/>
      <c r="Y17" s="610"/>
      <c r="Z17" s="646">
        <v>0.7</v>
      </c>
      <c r="AA17" s="646"/>
      <c r="AB17" s="646"/>
      <c r="AC17" s="646"/>
      <c r="AD17" s="647">
        <v>40594</v>
      </c>
      <c r="AE17" s="647"/>
      <c r="AF17" s="647"/>
      <c r="AG17" s="647"/>
      <c r="AH17" s="647"/>
      <c r="AI17" s="647"/>
      <c r="AJ17" s="647"/>
      <c r="AK17" s="647"/>
      <c r="AL17" s="611">
        <v>1.3</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505006</v>
      </c>
      <c r="CS17" s="609"/>
      <c r="CT17" s="609"/>
      <c r="CU17" s="609"/>
      <c r="CV17" s="609"/>
      <c r="CW17" s="609"/>
      <c r="CX17" s="609"/>
      <c r="CY17" s="610"/>
      <c r="CZ17" s="646">
        <v>9</v>
      </c>
      <c r="DA17" s="646"/>
      <c r="DB17" s="646"/>
      <c r="DC17" s="646"/>
      <c r="DD17" s="614" t="s">
        <v>121</v>
      </c>
      <c r="DE17" s="609"/>
      <c r="DF17" s="609"/>
      <c r="DG17" s="609"/>
      <c r="DH17" s="609"/>
      <c r="DI17" s="609"/>
      <c r="DJ17" s="609"/>
      <c r="DK17" s="609"/>
      <c r="DL17" s="609"/>
      <c r="DM17" s="609"/>
      <c r="DN17" s="609"/>
      <c r="DO17" s="609"/>
      <c r="DP17" s="610"/>
      <c r="DQ17" s="614">
        <v>497972</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6856</v>
      </c>
      <c r="S18" s="609"/>
      <c r="T18" s="609"/>
      <c r="U18" s="609"/>
      <c r="V18" s="609"/>
      <c r="W18" s="609"/>
      <c r="X18" s="609"/>
      <c r="Y18" s="610"/>
      <c r="Z18" s="646">
        <v>0.1</v>
      </c>
      <c r="AA18" s="646"/>
      <c r="AB18" s="646"/>
      <c r="AC18" s="646"/>
      <c r="AD18" s="647">
        <v>6856</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31645</v>
      </c>
      <c r="S19" s="609"/>
      <c r="T19" s="609"/>
      <c r="U19" s="609"/>
      <c r="V19" s="609"/>
      <c r="W19" s="609"/>
      <c r="X19" s="609"/>
      <c r="Y19" s="610"/>
      <c r="Z19" s="646">
        <v>0.5</v>
      </c>
      <c r="AA19" s="646"/>
      <c r="AB19" s="646"/>
      <c r="AC19" s="646"/>
      <c r="AD19" s="647">
        <v>31645</v>
      </c>
      <c r="AE19" s="647"/>
      <c r="AF19" s="647"/>
      <c r="AG19" s="647"/>
      <c r="AH19" s="647"/>
      <c r="AI19" s="647"/>
      <c r="AJ19" s="647"/>
      <c r="AK19" s="647"/>
      <c r="AL19" s="611">
        <v>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14695</v>
      </c>
      <c r="BH19" s="609"/>
      <c r="BI19" s="609"/>
      <c r="BJ19" s="609"/>
      <c r="BK19" s="609"/>
      <c r="BL19" s="609"/>
      <c r="BM19" s="609"/>
      <c r="BN19" s="610"/>
      <c r="BO19" s="646">
        <v>1.5</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2093</v>
      </c>
      <c r="S20" s="609"/>
      <c r="T20" s="609"/>
      <c r="U20" s="609"/>
      <c r="V20" s="609"/>
      <c r="W20" s="609"/>
      <c r="X20" s="609"/>
      <c r="Y20" s="610"/>
      <c r="Z20" s="646">
        <v>0</v>
      </c>
      <c r="AA20" s="646"/>
      <c r="AB20" s="646"/>
      <c r="AC20" s="646"/>
      <c r="AD20" s="647">
        <v>2093</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14695</v>
      </c>
      <c r="BH20" s="609"/>
      <c r="BI20" s="609"/>
      <c r="BJ20" s="609"/>
      <c r="BK20" s="609"/>
      <c r="BL20" s="609"/>
      <c r="BM20" s="609"/>
      <c r="BN20" s="610"/>
      <c r="BO20" s="646">
        <v>1.5</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5613835</v>
      </c>
      <c r="CS20" s="609"/>
      <c r="CT20" s="609"/>
      <c r="CU20" s="609"/>
      <c r="CV20" s="609"/>
      <c r="CW20" s="609"/>
      <c r="CX20" s="609"/>
      <c r="CY20" s="610"/>
      <c r="CZ20" s="646">
        <v>100</v>
      </c>
      <c r="DA20" s="646"/>
      <c r="DB20" s="646"/>
      <c r="DC20" s="646"/>
      <c r="DD20" s="614">
        <v>380371</v>
      </c>
      <c r="DE20" s="609"/>
      <c r="DF20" s="609"/>
      <c r="DG20" s="609"/>
      <c r="DH20" s="609"/>
      <c r="DI20" s="609"/>
      <c r="DJ20" s="609"/>
      <c r="DK20" s="609"/>
      <c r="DL20" s="609"/>
      <c r="DM20" s="609"/>
      <c r="DN20" s="609"/>
      <c r="DO20" s="609"/>
      <c r="DP20" s="610"/>
      <c r="DQ20" s="614">
        <v>4285599</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1960592</v>
      </c>
      <c r="S21" s="609"/>
      <c r="T21" s="609"/>
      <c r="U21" s="609"/>
      <c r="V21" s="609"/>
      <c r="W21" s="609"/>
      <c r="X21" s="609"/>
      <c r="Y21" s="610"/>
      <c r="Z21" s="646">
        <v>33.200000000000003</v>
      </c>
      <c r="AA21" s="646"/>
      <c r="AB21" s="646"/>
      <c r="AC21" s="646"/>
      <c r="AD21" s="647">
        <v>1802845</v>
      </c>
      <c r="AE21" s="647"/>
      <c r="AF21" s="647"/>
      <c r="AG21" s="647"/>
      <c r="AH21" s="647"/>
      <c r="AI21" s="647"/>
      <c r="AJ21" s="647"/>
      <c r="AK21" s="647"/>
      <c r="AL21" s="611">
        <v>56.8</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14695</v>
      </c>
      <c r="BH21" s="609"/>
      <c r="BI21" s="609"/>
      <c r="BJ21" s="609"/>
      <c r="BK21" s="609"/>
      <c r="BL21" s="609"/>
      <c r="BM21" s="609"/>
      <c r="BN21" s="610"/>
      <c r="BO21" s="646">
        <v>1.5</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1802845</v>
      </c>
      <c r="S22" s="609"/>
      <c r="T22" s="609"/>
      <c r="U22" s="609"/>
      <c r="V22" s="609"/>
      <c r="W22" s="609"/>
      <c r="X22" s="609"/>
      <c r="Y22" s="610"/>
      <c r="Z22" s="646">
        <v>30.5</v>
      </c>
      <c r="AA22" s="646"/>
      <c r="AB22" s="646"/>
      <c r="AC22" s="646"/>
      <c r="AD22" s="647">
        <v>1802845</v>
      </c>
      <c r="AE22" s="647"/>
      <c r="AF22" s="647"/>
      <c r="AG22" s="647"/>
      <c r="AH22" s="647"/>
      <c r="AI22" s="647"/>
      <c r="AJ22" s="647"/>
      <c r="AK22" s="647"/>
      <c r="AL22" s="611">
        <v>56.8</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157747</v>
      </c>
      <c r="S23" s="609"/>
      <c r="T23" s="609"/>
      <c r="U23" s="609"/>
      <c r="V23" s="609"/>
      <c r="W23" s="609"/>
      <c r="X23" s="609"/>
      <c r="Y23" s="610"/>
      <c r="Z23" s="646">
        <v>2.7</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2213741</v>
      </c>
      <c r="CS24" s="664"/>
      <c r="CT24" s="664"/>
      <c r="CU24" s="664"/>
      <c r="CV24" s="664"/>
      <c r="CW24" s="664"/>
      <c r="CX24" s="664"/>
      <c r="CY24" s="689"/>
      <c r="CZ24" s="690">
        <v>39.4</v>
      </c>
      <c r="DA24" s="672"/>
      <c r="DB24" s="672"/>
      <c r="DC24" s="692"/>
      <c r="DD24" s="688">
        <v>1696584</v>
      </c>
      <c r="DE24" s="664"/>
      <c r="DF24" s="664"/>
      <c r="DG24" s="664"/>
      <c r="DH24" s="664"/>
      <c r="DI24" s="664"/>
      <c r="DJ24" s="664"/>
      <c r="DK24" s="689"/>
      <c r="DL24" s="688">
        <v>1611929</v>
      </c>
      <c r="DM24" s="664"/>
      <c r="DN24" s="664"/>
      <c r="DO24" s="664"/>
      <c r="DP24" s="664"/>
      <c r="DQ24" s="664"/>
      <c r="DR24" s="664"/>
      <c r="DS24" s="664"/>
      <c r="DT24" s="664"/>
      <c r="DU24" s="664"/>
      <c r="DV24" s="689"/>
      <c r="DW24" s="690">
        <v>50.7</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3291495</v>
      </c>
      <c r="S25" s="609"/>
      <c r="T25" s="609"/>
      <c r="U25" s="609"/>
      <c r="V25" s="609"/>
      <c r="W25" s="609"/>
      <c r="X25" s="609"/>
      <c r="Y25" s="610"/>
      <c r="Z25" s="646">
        <v>55.7</v>
      </c>
      <c r="AA25" s="646"/>
      <c r="AB25" s="646"/>
      <c r="AC25" s="646"/>
      <c r="AD25" s="647">
        <v>3133748</v>
      </c>
      <c r="AE25" s="647"/>
      <c r="AF25" s="647"/>
      <c r="AG25" s="647"/>
      <c r="AH25" s="647"/>
      <c r="AI25" s="647"/>
      <c r="AJ25" s="647"/>
      <c r="AK25" s="647"/>
      <c r="AL25" s="611">
        <v>98.7</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1013322</v>
      </c>
      <c r="CS25" s="621"/>
      <c r="CT25" s="621"/>
      <c r="CU25" s="621"/>
      <c r="CV25" s="621"/>
      <c r="CW25" s="621"/>
      <c r="CX25" s="621"/>
      <c r="CY25" s="622"/>
      <c r="CZ25" s="611">
        <v>18.100000000000001</v>
      </c>
      <c r="DA25" s="623"/>
      <c r="DB25" s="623"/>
      <c r="DC25" s="624"/>
      <c r="DD25" s="614">
        <v>937923</v>
      </c>
      <c r="DE25" s="621"/>
      <c r="DF25" s="621"/>
      <c r="DG25" s="621"/>
      <c r="DH25" s="621"/>
      <c r="DI25" s="621"/>
      <c r="DJ25" s="621"/>
      <c r="DK25" s="622"/>
      <c r="DL25" s="614">
        <v>891370</v>
      </c>
      <c r="DM25" s="621"/>
      <c r="DN25" s="621"/>
      <c r="DO25" s="621"/>
      <c r="DP25" s="621"/>
      <c r="DQ25" s="621"/>
      <c r="DR25" s="621"/>
      <c r="DS25" s="621"/>
      <c r="DT25" s="621"/>
      <c r="DU25" s="621"/>
      <c r="DV25" s="622"/>
      <c r="DW25" s="611">
        <v>28</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951</v>
      </c>
      <c r="S26" s="609"/>
      <c r="T26" s="609"/>
      <c r="U26" s="609"/>
      <c r="V26" s="609"/>
      <c r="W26" s="609"/>
      <c r="X26" s="609"/>
      <c r="Y26" s="610"/>
      <c r="Z26" s="646">
        <v>0</v>
      </c>
      <c r="AA26" s="646"/>
      <c r="AB26" s="646"/>
      <c r="AC26" s="646"/>
      <c r="AD26" s="647">
        <v>951</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499434</v>
      </c>
      <c r="CS26" s="609"/>
      <c r="CT26" s="609"/>
      <c r="CU26" s="609"/>
      <c r="CV26" s="609"/>
      <c r="CW26" s="609"/>
      <c r="CX26" s="609"/>
      <c r="CY26" s="610"/>
      <c r="CZ26" s="611">
        <v>8.9</v>
      </c>
      <c r="DA26" s="623"/>
      <c r="DB26" s="623"/>
      <c r="DC26" s="624"/>
      <c r="DD26" s="614">
        <v>432961</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14743</v>
      </c>
      <c r="S27" s="609"/>
      <c r="T27" s="609"/>
      <c r="U27" s="609"/>
      <c r="V27" s="609"/>
      <c r="W27" s="609"/>
      <c r="X27" s="609"/>
      <c r="Y27" s="610"/>
      <c r="Z27" s="646">
        <v>0.2</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993678</v>
      </c>
      <c r="BH27" s="609"/>
      <c r="BI27" s="609"/>
      <c r="BJ27" s="609"/>
      <c r="BK27" s="609"/>
      <c r="BL27" s="609"/>
      <c r="BM27" s="609"/>
      <c r="BN27" s="610"/>
      <c r="BO27" s="646">
        <v>100</v>
      </c>
      <c r="BP27" s="646"/>
      <c r="BQ27" s="646"/>
      <c r="BR27" s="646"/>
      <c r="BS27" s="647">
        <v>14921</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695413</v>
      </c>
      <c r="CS27" s="621"/>
      <c r="CT27" s="621"/>
      <c r="CU27" s="621"/>
      <c r="CV27" s="621"/>
      <c r="CW27" s="621"/>
      <c r="CX27" s="621"/>
      <c r="CY27" s="622"/>
      <c r="CZ27" s="611">
        <v>12.4</v>
      </c>
      <c r="DA27" s="623"/>
      <c r="DB27" s="623"/>
      <c r="DC27" s="624"/>
      <c r="DD27" s="614">
        <v>260689</v>
      </c>
      <c r="DE27" s="621"/>
      <c r="DF27" s="621"/>
      <c r="DG27" s="621"/>
      <c r="DH27" s="621"/>
      <c r="DI27" s="621"/>
      <c r="DJ27" s="621"/>
      <c r="DK27" s="622"/>
      <c r="DL27" s="614">
        <v>222587</v>
      </c>
      <c r="DM27" s="621"/>
      <c r="DN27" s="621"/>
      <c r="DO27" s="621"/>
      <c r="DP27" s="621"/>
      <c r="DQ27" s="621"/>
      <c r="DR27" s="621"/>
      <c r="DS27" s="621"/>
      <c r="DT27" s="621"/>
      <c r="DU27" s="621"/>
      <c r="DV27" s="622"/>
      <c r="DW27" s="611">
        <v>7</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31518</v>
      </c>
      <c r="S28" s="609"/>
      <c r="T28" s="609"/>
      <c r="U28" s="609"/>
      <c r="V28" s="609"/>
      <c r="W28" s="609"/>
      <c r="X28" s="609"/>
      <c r="Y28" s="610"/>
      <c r="Z28" s="646">
        <v>0.5</v>
      </c>
      <c r="AA28" s="646"/>
      <c r="AB28" s="646"/>
      <c r="AC28" s="646"/>
      <c r="AD28" s="647">
        <v>8214</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505006</v>
      </c>
      <c r="CS28" s="609"/>
      <c r="CT28" s="609"/>
      <c r="CU28" s="609"/>
      <c r="CV28" s="609"/>
      <c r="CW28" s="609"/>
      <c r="CX28" s="609"/>
      <c r="CY28" s="610"/>
      <c r="CZ28" s="611">
        <v>9</v>
      </c>
      <c r="DA28" s="623"/>
      <c r="DB28" s="623"/>
      <c r="DC28" s="624"/>
      <c r="DD28" s="614">
        <v>497972</v>
      </c>
      <c r="DE28" s="609"/>
      <c r="DF28" s="609"/>
      <c r="DG28" s="609"/>
      <c r="DH28" s="609"/>
      <c r="DI28" s="609"/>
      <c r="DJ28" s="609"/>
      <c r="DK28" s="610"/>
      <c r="DL28" s="614">
        <v>497972</v>
      </c>
      <c r="DM28" s="609"/>
      <c r="DN28" s="609"/>
      <c r="DO28" s="609"/>
      <c r="DP28" s="609"/>
      <c r="DQ28" s="609"/>
      <c r="DR28" s="609"/>
      <c r="DS28" s="609"/>
      <c r="DT28" s="609"/>
      <c r="DU28" s="609"/>
      <c r="DV28" s="610"/>
      <c r="DW28" s="611">
        <v>15.6</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3841</v>
      </c>
      <c r="S29" s="609"/>
      <c r="T29" s="609"/>
      <c r="U29" s="609"/>
      <c r="V29" s="609"/>
      <c r="W29" s="609"/>
      <c r="X29" s="609"/>
      <c r="Y29" s="610"/>
      <c r="Z29" s="646">
        <v>0.1</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505006</v>
      </c>
      <c r="CS29" s="621"/>
      <c r="CT29" s="621"/>
      <c r="CU29" s="621"/>
      <c r="CV29" s="621"/>
      <c r="CW29" s="621"/>
      <c r="CX29" s="621"/>
      <c r="CY29" s="622"/>
      <c r="CZ29" s="611">
        <v>9</v>
      </c>
      <c r="DA29" s="623"/>
      <c r="DB29" s="623"/>
      <c r="DC29" s="624"/>
      <c r="DD29" s="614">
        <v>497972</v>
      </c>
      <c r="DE29" s="621"/>
      <c r="DF29" s="621"/>
      <c r="DG29" s="621"/>
      <c r="DH29" s="621"/>
      <c r="DI29" s="621"/>
      <c r="DJ29" s="621"/>
      <c r="DK29" s="622"/>
      <c r="DL29" s="614">
        <v>497972</v>
      </c>
      <c r="DM29" s="621"/>
      <c r="DN29" s="621"/>
      <c r="DO29" s="621"/>
      <c r="DP29" s="621"/>
      <c r="DQ29" s="621"/>
      <c r="DR29" s="621"/>
      <c r="DS29" s="621"/>
      <c r="DT29" s="621"/>
      <c r="DU29" s="621"/>
      <c r="DV29" s="622"/>
      <c r="DW29" s="611">
        <v>15.6</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575374</v>
      </c>
      <c r="S30" s="609"/>
      <c r="T30" s="609"/>
      <c r="U30" s="609"/>
      <c r="V30" s="609"/>
      <c r="W30" s="609"/>
      <c r="X30" s="609"/>
      <c r="Y30" s="610"/>
      <c r="Z30" s="646">
        <v>9.6999999999999993</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478199</v>
      </c>
      <c r="CS30" s="609"/>
      <c r="CT30" s="609"/>
      <c r="CU30" s="609"/>
      <c r="CV30" s="609"/>
      <c r="CW30" s="609"/>
      <c r="CX30" s="609"/>
      <c r="CY30" s="610"/>
      <c r="CZ30" s="611">
        <v>8.5</v>
      </c>
      <c r="DA30" s="623"/>
      <c r="DB30" s="623"/>
      <c r="DC30" s="624"/>
      <c r="DD30" s="614">
        <v>471165</v>
      </c>
      <c r="DE30" s="609"/>
      <c r="DF30" s="609"/>
      <c r="DG30" s="609"/>
      <c r="DH30" s="609"/>
      <c r="DI30" s="609"/>
      <c r="DJ30" s="609"/>
      <c r="DK30" s="610"/>
      <c r="DL30" s="614">
        <v>471165</v>
      </c>
      <c r="DM30" s="609"/>
      <c r="DN30" s="609"/>
      <c r="DO30" s="609"/>
      <c r="DP30" s="609"/>
      <c r="DQ30" s="609"/>
      <c r="DR30" s="609"/>
      <c r="DS30" s="609"/>
      <c r="DT30" s="609"/>
      <c r="DU30" s="609"/>
      <c r="DV30" s="610"/>
      <c r="DW30" s="611">
        <v>14.8</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99.8</v>
      </c>
      <c r="BH31" s="671"/>
      <c r="BI31" s="671"/>
      <c r="BJ31" s="671"/>
      <c r="BK31" s="671"/>
      <c r="BL31" s="671"/>
      <c r="BM31" s="672">
        <v>99.3</v>
      </c>
      <c r="BN31" s="671"/>
      <c r="BO31" s="671"/>
      <c r="BP31" s="671"/>
      <c r="BQ31" s="673"/>
      <c r="BR31" s="670">
        <v>99.7</v>
      </c>
      <c r="BS31" s="671"/>
      <c r="BT31" s="671"/>
      <c r="BU31" s="671"/>
      <c r="BV31" s="671"/>
      <c r="BW31" s="671"/>
      <c r="BX31" s="672">
        <v>99.3</v>
      </c>
      <c r="BY31" s="671"/>
      <c r="BZ31" s="671"/>
      <c r="CA31" s="671"/>
      <c r="CB31" s="673"/>
      <c r="CD31" s="629"/>
      <c r="CE31" s="630"/>
      <c r="CF31" s="605" t="s">
        <v>300</v>
      </c>
      <c r="CG31" s="606"/>
      <c r="CH31" s="606"/>
      <c r="CI31" s="606"/>
      <c r="CJ31" s="606"/>
      <c r="CK31" s="606"/>
      <c r="CL31" s="606"/>
      <c r="CM31" s="606"/>
      <c r="CN31" s="606"/>
      <c r="CO31" s="606"/>
      <c r="CP31" s="606"/>
      <c r="CQ31" s="607"/>
      <c r="CR31" s="608">
        <v>26807</v>
      </c>
      <c r="CS31" s="621"/>
      <c r="CT31" s="621"/>
      <c r="CU31" s="621"/>
      <c r="CV31" s="621"/>
      <c r="CW31" s="621"/>
      <c r="CX31" s="621"/>
      <c r="CY31" s="622"/>
      <c r="CZ31" s="611">
        <v>0.5</v>
      </c>
      <c r="DA31" s="623"/>
      <c r="DB31" s="623"/>
      <c r="DC31" s="624"/>
      <c r="DD31" s="614">
        <v>26807</v>
      </c>
      <c r="DE31" s="621"/>
      <c r="DF31" s="621"/>
      <c r="DG31" s="621"/>
      <c r="DH31" s="621"/>
      <c r="DI31" s="621"/>
      <c r="DJ31" s="621"/>
      <c r="DK31" s="622"/>
      <c r="DL31" s="614">
        <v>26807</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397336</v>
      </c>
      <c r="S32" s="609"/>
      <c r="T32" s="609"/>
      <c r="U32" s="609"/>
      <c r="V32" s="609"/>
      <c r="W32" s="609"/>
      <c r="X32" s="609"/>
      <c r="Y32" s="610"/>
      <c r="Z32" s="646">
        <v>6.7</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3"/>
      <c r="AU32" s="196" t="s">
        <v>302</v>
      </c>
      <c r="AX32" s="605" t="s">
        <v>303</v>
      </c>
      <c r="AY32" s="606"/>
      <c r="AZ32" s="606"/>
      <c r="BA32" s="606"/>
      <c r="BB32" s="606"/>
      <c r="BC32" s="606"/>
      <c r="BD32" s="606"/>
      <c r="BE32" s="606"/>
      <c r="BF32" s="607"/>
      <c r="BG32" s="674">
        <v>99.9</v>
      </c>
      <c r="BH32" s="621"/>
      <c r="BI32" s="621"/>
      <c r="BJ32" s="621"/>
      <c r="BK32" s="621"/>
      <c r="BL32" s="621"/>
      <c r="BM32" s="612">
        <v>99.5</v>
      </c>
      <c r="BN32" s="621"/>
      <c r="BO32" s="621"/>
      <c r="BP32" s="621"/>
      <c r="BQ32" s="644"/>
      <c r="BR32" s="674">
        <v>99.7</v>
      </c>
      <c r="BS32" s="621"/>
      <c r="BT32" s="621"/>
      <c r="BU32" s="621"/>
      <c r="BV32" s="621"/>
      <c r="BW32" s="621"/>
      <c r="BX32" s="612">
        <v>99.2</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24217</v>
      </c>
      <c r="S33" s="609"/>
      <c r="T33" s="609"/>
      <c r="U33" s="609"/>
      <c r="V33" s="609"/>
      <c r="W33" s="609"/>
      <c r="X33" s="609"/>
      <c r="Y33" s="610"/>
      <c r="Z33" s="646">
        <v>0.4</v>
      </c>
      <c r="AA33" s="646"/>
      <c r="AB33" s="646"/>
      <c r="AC33" s="646"/>
      <c r="AD33" s="647">
        <v>23224</v>
      </c>
      <c r="AE33" s="647"/>
      <c r="AF33" s="647"/>
      <c r="AG33" s="647"/>
      <c r="AH33" s="647"/>
      <c r="AI33" s="647"/>
      <c r="AJ33" s="647"/>
      <c r="AK33" s="647"/>
      <c r="AL33" s="611">
        <v>0.7</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99.6</v>
      </c>
      <c r="BH33" s="593"/>
      <c r="BI33" s="593"/>
      <c r="BJ33" s="593"/>
      <c r="BK33" s="593"/>
      <c r="BL33" s="593"/>
      <c r="BM33" s="639">
        <v>99.1</v>
      </c>
      <c r="BN33" s="593"/>
      <c r="BO33" s="593"/>
      <c r="BP33" s="593"/>
      <c r="BQ33" s="656"/>
      <c r="BR33" s="669">
        <v>99.7</v>
      </c>
      <c r="BS33" s="593"/>
      <c r="BT33" s="593"/>
      <c r="BU33" s="593"/>
      <c r="BV33" s="593"/>
      <c r="BW33" s="593"/>
      <c r="BX33" s="639">
        <v>99.2</v>
      </c>
      <c r="BY33" s="593"/>
      <c r="BZ33" s="593"/>
      <c r="CA33" s="593"/>
      <c r="CB33" s="656"/>
      <c r="CD33" s="605" t="s">
        <v>307</v>
      </c>
      <c r="CE33" s="606"/>
      <c r="CF33" s="606"/>
      <c r="CG33" s="606"/>
      <c r="CH33" s="606"/>
      <c r="CI33" s="606"/>
      <c r="CJ33" s="606"/>
      <c r="CK33" s="606"/>
      <c r="CL33" s="606"/>
      <c r="CM33" s="606"/>
      <c r="CN33" s="606"/>
      <c r="CO33" s="606"/>
      <c r="CP33" s="606"/>
      <c r="CQ33" s="607"/>
      <c r="CR33" s="608">
        <v>3019723</v>
      </c>
      <c r="CS33" s="621"/>
      <c r="CT33" s="621"/>
      <c r="CU33" s="621"/>
      <c r="CV33" s="621"/>
      <c r="CW33" s="621"/>
      <c r="CX33" s="621"/>
      <c r="CY33" s="622"/>
      <c r="CZ33" s="611">
        <v>53.8</v>
      </c>
      <c r="DA33" s="623"/>
      <c r="DB33" s="623"/>
      <c r="DC33" s="624"/>
      <c r="DD33" s="614">
        <v>2526523</v>
      </c>
      <c r="DE33" s="621"/>
      <c r="DF33" s="621"/>
      <c r="DG33" s="621"/>
      <c r="DH33" s="621"/>
      <c r="DI33" s="621"/>
      <c r="DJ33" s="621"/>
      <c r="DK33" s="622"/>
      <c r="DL33" s="614">
        <v>1269152</v>
      </c>
      <c r="DM33" s="621"/>
      <c r="DN33" s="621"/>
      <c r="DO33" s="621"/>
      <c r="DP33" s="621"/>
      <c r="DQ33" s="621"/>
      <c r="DR33" s="621"/>
      <c r="DS33" s="621"/>
      <c r="DT33" s="621"/>
      <c r="DU33" s="621"/>
      <c r="DV33" s="622"/>
      <c r="DW33" s="611">
        <v>39.9</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582421</v>
      </c>
      <c r="S34" s="609"/>
      <c r="T34" s="609"/>
      <c r="U34" s="609"/>
      <c r="V34" s="609"/>
      <c r="W34" s="609"/>
      <c r="X34" s="609"/>
      <c r="Y34" s="610"/>
      <c r="Z34" s="646">
        <v>9.9</v>
      </c>
      <c r="AA34" s="646"/>
      <c r="AB34" s="646"/>
      <c r="AC34" s="646"/>
      <c r="AD34" s="647" t="s">
        <v>121</v>
      </c>
      <c r="AE34" s="647"/>
      <c r="AF34" s="647"/>
      <c r="AG34" s="647"/>
      <c r="AH34" s="647"/>
      <c r="AI34" s="647"/>
      <c r="AJ34" s="647"/>
      <c r="AK34" s="647"/>
      <c r="AL34" s="611" t="s">
        <v>121</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927577</v>
      </c>
      <c r="CS34" s="609"/>
      <c r="CT34" s="609"/>
      <c r="CU34" s="609"/>
      <c r="CV34" s="609"/>
      <c r="CW34" s="609"/>
      <c r="CX34" s="609"/>
      <c r="CY34" s="610"/>
      <c r="CZ34" s="611">
        <v>16.5</v>
      </c>
      <c r="DA34" s="623"/>
      <c r="DB34" s="623"/>
      <c r="DC34" s="624"/>
      <c r="DD34" s="614">
        <v>828633</v>
      </c>
      <c r="DE34" s="609"/>
      <c r="DF34" s="609"/>
      <c r="DG34" s="609"/>
      <c r="DH34" s="609"/>
      <c r="DI34" s="609"/>
      <c r="DJ34" s="609"/>
      <c r="DK34" s="610"/>
      <c r="DL34" s="614">
        <v>624042</v>
      </c>
      <c r="DM34" s="609"/>
      <c r="DN34" s="609"/>
      <c r="DO34" s="609"/>
      <c r="DP34" s="609"/>
      <c r="DQ34" s="609"/>
      <c r="DR34" s="609"/>
      <c r="DS34" s="609"/>
      <c r="DT34" s="609"/>
      <c r="DU34" s="609"/>
      <c r="DV34" s="610"/>
      <c r="DW34" s="611">
        <v>19.600000000000001</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360415</v>
      </c>
      <c r="S35" s="609"/>
      <c r="T35" s="609"/>
      <c r="U35" s="609"/>
      <c r="V35" s="609"/>
      <c r="W35" s="609"/>
      <c r="X35" s="609"/>
      <c r="Y35" s="610"/>
      <c r="Z35" s="646">
        <v>6.1</v>
      </c>
      <c r="AA35" s="646"/>
      <c r="AB35" s="646"/>
      <c r="AC35" s="646"/>
      <c r="AD35" s="647" t="s">
        <v>121</v>
      </c>
      <c r="AE35" s="647"/>
      <c r="AF35" s="647"/>
      <c r="AG35" s="647"/>
      <c r="AH35" s="647"/>
      <c r="AI35" s="647"/>
      <c r="AJ35" s="647"/>
      <c r="AK35" s="647"/>
      <c r="AL35" s="611" t="s">
        <v>121</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95271</v>
      </c>
      <c r="CS35" s="621"/>
      <c r="CT35" s="621"/>
      <c r="CU35" s="621"/>
      <c r="CV35" s="621"/>
      <c r="CW35" s="621"/>
      <c r="CX35" s="621"/>
      <c r="CY35" s="622"/>
      <c r="CZ35" s="611">
        <v>1.7</v>
      </c>
      <c r="DA35" s="623"/>
      <c r="DB35" s="623"/>
      <c r="DC35" s="624"/>
      <c r="DD35" s="614">
        <v>82714</v>
      </c>
      <c r="DE35" s="621"/>
      <c r="DF35" s="621"/>
      <c r="DG35" s="621"/>
      <c r="DH35" s="621"/>
      <c r="DI35" s="621"/>
      <c r="DJ35" s="621"/>
      <c r="DK35" s="622"/>
      <c r="DL35" s="614">
        <v>74272</v>
      </c>
      <c r="DM35" s="621"/>
      <c r="DN35" s="621"/>
      <c r="DO35" s="621"/>
      <c r="DP35" s="621"/>
      <c r="DQ35" s="621"/>
      <c r="DR35" s="621"/>
      <c r="DS35" s="621"/>
      <c r="DT35" s="621"/>
      <c r="DU35" s="621"/>
      <c r="DV35" s="622"/>
      <c r="DW35" s="611">
        <v>2.2999999999999998</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320740</v>
      </c>
      <c r="S36" s="609"/>
      <c r="T36" s="609"/>
      <c r="U36" s="609"/>
      <c r="V36" s="609"/>
      <c r="W36" s="609"/>
      <c r="X36" s="609"/>
      <c r="Y36" s="610"/>
      <c r="Z36" s="646">
        <v>5.4</v>
      </c>
      <c r="AA36" s="646"/>
      <c r="AB36" s="646"/>
      <c r="AC36" s="646"/>
      <c r="AD36" s="647" t="s">
        <v>121</v>
      </c>
      <c r="AE36" s="647"/>
      <c r="AF36" s="647"/>
      <c r="AG36" s="647"/>
      <c r="AH36" s="647"/>
      <c r="AI36" s="647"/>
      <c r="AJ36" s="647"/>
      <c r="AK36" s="647"/>
      <c r="AL36" s="611" t="s">
        <v>121</v>
      </c>
      <c r="AM36" s="612"/>
      <c r="AN36" s="612"/>
      <c r="AO36" s="648"/>
      <c r="AP36" s="206"/>
      <c r="AQ36" s="657" t="s">
        <v>315</v>
      </c>
      <c r="AR36" s="658"/>
      <c r="AS36" s="658"/>
      <c r="AT36" s="658"/>
      <c r="AU36" s="658"/>
      <c r="AV36" s="658"/>
      <c r="AW36" s="658"/>
      <c r="AX36" s="658"/>
      <c r="AY36" s="659"/>
      <c r="AZ36" s="663">
        <v>595541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20800</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1063908</v>
      </c>
      <c r="CS36" s="609"/>
      <c r="CT36" s="609"/>
      <c r="CU36" s="609"/>
      <c r="CV36" s="609"/>
      <c r="CW36" s="609"/>
      <c r="CX36" s="609"/>
      <c r="CY36" s="610"/>
      <c r="CZ36" s="611">
        <v>19</v>
      </c>
      <c r="DA36" s="623"/>
      <c r="DB36" s="623"/>
      <c r="DC36" s="624"/>
      <c r="DD36" s="614">
        <v>766474</v>
      </c>
      <c r="DE36" s="609"/>
      <c r="DF36" s="609"/>
      <c r="DG36" s="609"/>
      <c r="DH36" s="609"/>
      <c r="DI36" s="609"/>
      <c r="DJ36" s="609"/>
      <c r="DK36" s="610"/>
      <c r="DL36" s="614">
        <v>315876</v>
      </c>
      <c r="DM36" s="609"/>
      <c r="DN36" s="609"/>
      <c r="DO36" s="609"/>
      <c r="DP36" s="609"/>
      <c r="DQ36" s="609"/>
      <c r="DR36" s="609"/>
      <c r="DS36" s="609"/>
      <c r="DT36" s="609"/>
      <c r="DU36" s="609"/>
      <c r="DV36" s="610"/>
      <c r="DW36" s="611">
        <v>9.9</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137930</v>
      </c>
      <c r="S37" s="609"/>
      <c r="T37" s="609"/>
      <c r="U37" s="609"/>
      <c r="V37" s="609"/>
      <c r="W37" s="609"/>
      <c r="X37" s="609"/>
      <c r="Y37" s="610"/>
      <c r="Z37" s="646">
        <v>2.2999999999999998</v>
      </c>
      <c r="AA37" s="646"/>
      <c r="AB37" s="646"/>
      <c r="AC37" s="646"/>
      <c r="AD37" s="647">
        <v>7917</v>
      </c>
      <c r="AE37" s="647"/>
      <c r="AF37" s="647"/>
      <c r="AG37" s="647"/>
      <c r="AH37" s="647"/>
      <c r="AI37" s="647"/>
      <c r="AJ37" s="647"/>
      <c r="AK37" s="647"/>
      <c r="AL37" s="611">
        <v>0.2</v>
      </c>
      <c r="AM37" s="612"/>
      <c r="AN37" s="612"/>
      <c r="AO37" s="648"/>
      <c r="AQ37" s="641" t="s">
        <v>319</v>
      </c>
      <c r="AR37" s="642"/>
      <c r="AS37" s="642"/>
      <c r="AT37" s="642"/>
      <c r="AU37" s="642"/>
      <c r="AV37" s="642"/>
      <c r="AW37" s="642"/>
      <c r="AX37" s="642"/>
      <c r="AY37" s="643"/>
      <c r="AZ37" s="608">
        <v>279997</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18397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7607</v>
      </c>
      <c r="CS37" s="621"/>
      <c r="CT37" s="621"/>
      <c r="CU37" s="621"/>
      <c r="CV37" s="621"/>
      <c r="CW37" s="621"/>
      <c r="CX37" s="621"/>
      <c r="CY37" s="622"/>
      <c r="CZ37" s="611">
        <v>0.1</v>
      </c>
      <c r="DA37" s="623"/>
      <c r="DB37" s="623"/>
      <c r="DC37" s="624"/>
      <c r="DD37" s="614">
        <v>7607</v>
      </c>
      <c r="DE37" s="621"/>
      <c r="DF37" s="621"/>
      <c r="DG37" s="621"/>
      <c r="DH37" s="621"/>
      <c r="DI37" s="621"/>
      <c r="DJ37" s="621"/>
      <c r="DK37" s="622"/>
      <c r="DL37" s="614">
        <v>7607</v>
      </c>
      <c r="DM37" s="621"/>
      <c r="DN37" s="621"/>
      <c r="DO37" s="621"/>
      <c r="DP37" s="621"/>
      <c r="DQ37" s="621"/>
      <c r="DR37" s="621"/>
      <c r="DS37" s="621"/>
      <c r="DT37" s="621"/>
      <c r="DU37" s="621"/>
      <c r="DV37" s="622"/>
      <c r="DW37" s="611">
        <v>0.2</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163100</v>
      </c>
      <c r="S38" s="609"/>
      <c r="T38" s="609"/>
      <c r="U38" s="609"/>
      <c r="V38" s="609"/>
      <c r="W38" s="609"/>
      <c r="X38" s="609"/>
      <c r="Y38" s="610"/>
      <c r="Z38" s="646">
        <v>2.8</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1731</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827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315544</v>
      </c>
      <c r="CS38" s="609"/>
      <c r="CT38" s="609"/>
      <c r="CU38" s="609"/>
      <c r="CV38" s="609"/>
      <c r="CW38" s="609"/>
      <c r="CX38" s="609"/>
      <c r="CY38" s="610"/>
      <c r="CZ38" s="611">
        <v>5.6</v>
      </c>
      <c r="DA38" s="623"/>
      <c r="DB38" s="623"/>
      <c r="DC38" s="624"/>
      <c r="DD38" s="614">
        <v>266135</v>
      </c>
      <c r="DE38" s="609"/>
      <c r="DF38" s="609"/>
      <c r="DG38" s="609"/>
      <c r="DH38" s="609"/>
      <c r="DI38" s="609"/>
      <c r="DJ38" s="609"/>
      <c r="DK38" s="610"/>
      <c r="DL38" s="614">
        <v>254962</v>
      </c>
      <c r="DM38" s="609"/>
      <c r="DN38" s="609"/>
      <c r="DO38" s="609"/>
      <c r="DP38" s="609"/>
      <c r="DQ38" s="609"/>
      <c r="DR38" s="609"/>
      <c r="DS38" s="609"/>
      <c r="DT38" s="609"/>
      <c r="DU38" s="609"/>
      <c r="DV38" s="610"/>
      <c r="DW38" s="611">
        <v>8</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v>545</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1342</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585070</v>
      </c>
      <c r="CS39" s="621"/>
      <c r="CT39" s="621"/>
      <c r="CU39" s="621"/>
      <c r="CV39" s="621"/>
      <c r="CW39" s="621"/>
      <c r="CX39" s="621"/>
      <c r="CY39" s="622"/>
      <c r="CZ39" s="611">
        <v>10.4</v>
      </c>
      <c r="DA39" s="623"/>
      <c r="DB39" s="623"/>
      <c r="DC39" s="624"/>
      <c r="DD39" s="614">
        <v>582567</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8200</v>
      </c>
      <c r="S40" s="609"/>
      <c r="T40" s="609"/>
      <c r="U40" s="609"/>
      <c r="V40" s="609"/>
      <c r="W40" s="609"/>
      <c r="X40" s="609"/>
      <c r="Y40" s="610"/>
      <c r="Z40" s="646">
        <v>0.1</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32353</v>
      </c>
      <c r="CS40" s="609"/>
      <c r="CT40" s="609"/>
      <c r="CU40" s="609"/>
      <c r="CV40" s="609"/>
      <c r="CW40" s="609"/>
      <c r="CX40" s="609"/>
      <c r="CY40" s="610"/>
      <c r="CZ40" s="611">
        <v>0.6</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5904081</v>
      </c>
      <c r="S41" s="633"/>
      <c r="T41" s="633"/>
      <c r="U41" s="633"/>
      <c r="V41" s="633"/>
      <c r="W41" s="633"/>
      <c r="X41" s="633"/>
      <c r="Y41" s="636"/>
      <c r="Z41" s="637">
        <v>100</v>
      </c>
      <c r="AA41" s="637"/>
      <c r="AB41" s="637"/>
      <c r="AC41" s="637"/>
      <c r="AD41" s="638">
        <v>3174054</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52839</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3</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260429</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361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380371</v>
      </c>
      <c r="CS42" s="621"/>
      <c r="CT42" s="621"/>
      <c r="CU42" s="621"/>
      <c r="CV42" s="621"/>
      <c r="CW42" s="621"/>
      <c r="CX42" s="621"/>
      <c r="CY42" s="622"/>
      <c r="CZ42" s="611">
        <v>6.8</v>
      </c>
      <c r="DA42" s="623"/>
      <c r="DB42" s="623"/>
      <c r="DC42" s="624"/>
      <c r="DD42" s="614">
        <v>62492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15718</v>
      </c>
      <c r="CS43" s="621"/>
      <c r="CT43" s="621"/>
      <c r="CU43" s="621"/>
      <c r="CV43" s="621"/>
      <c r="CW43" s="621"/>
      <c r="CX43" s="621"/>
      <c r="CY43" s="622"/>
      <c r="CZ43" s="611">
        <v>0.3</v>
      </c>
      <c r="DA43" s="623"/>
      <c r="DB43" s="623"/>
      <c r="DC43" s="624"/>
      <c r="DD43" s="614">
        <v>15718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380371</v>
      </c>
      <c r="CS44" s="609"/>
      <c r="CT44" s="609"/>
      <c r="CU44" s="609"/>
      <c r="CV44" s="609"/>
      <c r="CW44" s="609"/>
      <c r="CX44" s="609"/>
      <c r="CY44" s="610"/>
      <c r="CZ44" s="611">
        <v>6.8</v>
      </c>
      <c r="DA44" s="612"/>
      <c r="DB44" s="612"/>
      <c r="DC44" s="613"/>
      <c r="DD44" s="614">
        <v>62492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77867</v>
      </c>
      <c r="CS45" s="621"/>
      <c r="CT45" s="621"/>
      <c r="CU45" s="621"/>
      <c r="CV45" s="621"/>
      <c r="CW45" s="621"/>
      <c r="CX45" s="621"/>
      <c r="CY45" s="622"/>
      <c r="CZ45" s="611">
        <v>1.4</v>
      </c>
      <c r="DA45" s="623"/>
      <c r="DB45" s="623"/>
      <c r="DC45" s="624"/>
      <c r="DD45" s="614">
        <v>3762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292086</v>
      </c>
      <c r="CS46" s="609"/>
      <c r="CT46" s="609"/>
      <c r="CU46" s="609"/>
      <c r="CV46" s="609"/>
      <c r="CW46" s="609"/>
      <c r="CX46" s="609"/>
      <c r="CY46" s="610"/>
      <c r="CZ46" s="611">
        <v>5.2</v>
      </c>
      <c r="DA46" s="612"/>
      <c r="DB46" s="612"/>
      <c r="DC46" s="613"/>
      <c r="DD46" s="614">
        <v>58006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121</v>
      </c>
      <c r="CS47" s="621"/>
      <c r="CT47" s="621"/>
      <c r="CU47" s="621"/>
      <c r="CV47" s="621"/>
      <c r="CW47" s="621"/>
      <c r="CX47" s="621"/>
      <c r="CY47" s="622"/>
      <c r="CZ47" s="611" t="s">
        <v>121</v>
      </c>
      <c r="DA47" s="623"/>
      <c r="DB47" s="623"/>
      <c r="DC47" s="624"/>
      <c r="DD47" s="614" t="s">
        <v>121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5613835</v>
      </c>
      <c r="CS49" s="593"/>
      <c r="CT49" s="593"/>
      <c r="CU49" s="593"/>
      <c r="CV49" s="593"/>
      <c r="CW49" s="593"/>
      <c r="CX49" s="593"/>
      <c r="CY49" s="594"/>
      <c r="CZ49" s="595">
        <v>100</v>
      </c>
      <c r="DA49" s="596"/>
      <c r="DB49" s="596"/>
      <c r="DC49" s="597"/>
      <c r="DD49" s="598">
        <v>4285599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fEAU9nj3pO4rcC29UJfUiJTzyNaxT6vV7jOjpbRYTFGOcqAssv/cJfJRGBCnMfXPZ63BN2ywEjyhW8eo3FYQ7Q==" saltValue="XlsKO7hjKurCLFzErijhC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5904</v>
      </c>
      <c r="R7" s="1090"/>
      <c r="S7" s="1090"/>
      <c r="T7" s="1090"/>
      <c r="U7" s="1090"/>
      <c r="V7" s="1090">
        <v>5614</v>
      </c>
      <c r="W7" s="1090"/>
      <c r="X7" s="1090"/>
      <c r="Y7" s="1090"/>
      <c r="Z7" s="1090"/>
      <c r="AA7" s="1090">
        <v>290</v>
      </c>
      <c r="AB7" s="1090"/>
      <c r="AC7" s="1090"/>
      <c r="AD7" s="1090"/>
      <c r="AE7" s="1091"/>
      <c r="AF7" s="1092">
        <v>283</v>
      </c>
      <c r="AG7" s="1093"/>
      <c r="AH7" s="1093"/>
      <c r="AI7" s="1093"/>
      <c r="AJ7" s="1094"/>
      <c r="AK7" s="1095">
        <v>360</v>
      </c>
      <c r="AL7" s="1096"/>
      <c r="AM7" s="1096"/>
      <c r="AN7" s="1096"/>
      <c r="AO7" s="1096"/>
      <c r="AP7" s="1096">
        <v>5458</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550</v>
      </c>
      <c r="BT7" s="1087"/>
      <c r="BU7" s="1087"/>
      <c r="BV7" s="1087"/>
      <c r="BW7" s="1087"/>
      <c r="BX7" s="1087"/>
      <c r="BY7" s="1087"/>
      <c r="BZ7" s="1087"/>
      <c r="CA7" s="1087"/>
      <c r="CB7" s="1087"/>
      <c r="CC7" s="1087"/>
      <c r="CD7" s="1087"/>
      <c r="CE7" s="1087"/>
      <c r="CF7" s="1087"/>
      <c r="CG7" s="1099"/>
      <c r="CH7" s="1083">
        <v>1</v>
      </c>
      <c r="CI7" s="1084"/>
      <c r="CJ7" s="1084"/>
      <c r="CK7" s="1084"/>
      <c r="CL7" s="1085"/>
      <c r="CM7" s="1083">
        <v>12</v>
      </c>
      <c r="CN7" s="1084"/>
      <c r="CO7" s="1084"/>
      <c r="CP7" s="1084"/>
      <c r="CQ7" s="1085"/>
      <c r="CR7" s="1083">
        <v>26</v>
      </c>
      <c r="CS7" s="1084"/>
      <c r="CT7" s="1084"/>
      <c r="CU7" s="1084"/>
      <c r="CV7" s="1085"/>
      <c r="CW7" s="1083">
        <v>10</v>
      </c>
      <c r="CX7" s="1084"/>
      <c r="CY7" s="1084"/>
      <c r="CZ7" s="1084"/>
      <c r="DA7" s="1085"/>
      <c r="DB7" s="1083" t="s">
        <v>553</v>
      </c>
      <c r="DC7" s="1084"/>
      <c r="DD7" s="1084"/>
      <c r="DE7" s="1084"/>
      <c r="DF7" s="1085"/>
      <c r="DG7" s="1083" t="s">
        <v>553</v>
      </c>
      <c r="DH7" s="1084"/>
      <c r="DI7" s="1084"/>
      <c r="DJ7" s="1084"/>
      <c r="DK7" s="1085"/>
      <c r="DL7" s="1083" t="s">
        <v>553</v>
      </c>
      <c r="DM7" s="1084"/>
      <c r="DN7" s="1084"/>
      <c r="DO7" s="1084"/>
      <c r="DP7" s="1085"/>
      <c r="DQ7" s="1083" t="s">
        <v>553</v>
      </c>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t="s">
        <v>552</v>
      </c>
      <c r="BS8" s="979" t="s">
        <v>551</v>
      </c>
      <c r="BT8" s="980"/>
      <c r="BU8" s="980"/>
      <c r="BV8" s="980"/>
      <c r="BW8" s="980"/>
      <c r="BX8" s="980"/>
      <c r="BY8" s="980"/>
      <c r="BZ8" s="980"/>
      <c r="CA8" s="980"/>
      <c r="CB8" s="980"/>
      <c r="CC8" s="980"/>
      <c r="CD8" s="980"/>
      <c r="CE8" s="980"/>
      <c r="CF8" s="980"/>
      <c r="CG8" s="1001"/>
      <c r="CH8" s="976">
        <v>3</v>
      </c>
      <c r="CI8" s="977"/>
      <c r="CJ8" s="977"/>
      <c r="CK8" s="977"/>
      <c r="CL8" s="978"/>
      <c r="CM8" s="976">
        <v>94</v>
      </c>
      <c r="CN8" s="977"/>
      <c r="CO8" s="977"/>
      <c r="CP8" s="977"/>
      <c r="CQ8" s="978"/>
      <c r="CR8" s="976">
        <v>3</v>
      </c>
      <c r="CS8" s="977"/>
      <c r="CT8" s="977"/>
      <c r="CU8" s="977"/>
      <c r="CV8" s="978"/>
      <c r="CW8" s="976" t="s">
        <v>553</v>
      </c>
      <c r="CX8" s="977"/>
      <c r="CY8" s="977"/>
      <c r="CZ8" s="977"/>
      <c r="DA8" s="978"/>
      <c r="DB8" s="976" t="s">
        <v>553</v>
      </c>
      <c r="DC8" s="977"/>
      <c r="DD8" s="977"/>
      <c r="DE8" s="977"/>
      <c r="DF8" s="978"/>
      <c r="DG8" s="976" t="s">
        <v>553</v>
      </c>
      <c r="DH8" s="977"/>
      <c r="DI8" s="977"/>
      <c r="DJ8" s="977"/>
      <c r="DK8" s="978"/>
      <c r="DL8" s="976" t="s">
        <v>553</v>
      </c>
      <c r="DM8" s="977"/>
      <c r="DN8" s="977"/>
      <c r="DO8" s="977"/>
      <c r="DP8" s="978"/>
      <c r="DQ8" s="976" t="s">
        <v>553</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376</v>
      </c>
      <c r="B23" s="924" t="s">
        <v>377</v>
      </c>
      <c r="C23" s="925"/>
      <c r="D23" s="925"/>
      <c r="E23" s="925"/>
      <c r="F23" s="925"/>
      <c r="G23" s="925"/>
      <c r="H23" s="925"/>
      <c r="I23" s="925"/>
      <c r="J23" s="925"/>
      <c r="K23" s="925"/>
      <c r="L23" s="925"/>
      <c r="M23" s="925"/>
      <c r="N23" s="925"/>
      <c r="O23" s="925"/>
      <c r="P23" s="935"/>
      <c r="Q23" s="1054">
        <v>5904</v>
      </c>
      <c r="R23" s="1048"/>
      <c r="S23" s="1048"/>
      <c r="T23" s="1048"/>
      <c r="U23" s="1048"/>
      <c r="V23" s="1048">
        <v>5614</v>
      </c>
      <c r="W23" s="1048"/>
      <c r="X23" s="1048"/>
      <c r="Y23" s="1048"/>
      <c r="Z23" s="1048"/>
      <c r="AA23" s="1048">
        <v>290</v>
      </c>
      <c r="AB23" s="1048"/>
      <c r="AC23" s="1048"/>
      <c r="AD23" s="1048"/>
      <c r="AE23" s="1055"/>
      <c r="AF23" s="1056">
        <v>283</v>
      </c>
      <c r="AG23" s="1048"/>
      <c r="AH23" s="1048"/>
      <c r="AI23" s="1048"/>
      <c r="AJ23" s="1057"/>
      <c r="AK23" s="1058"/>
      <c r="AL23" s="1059"/>
      <c r="AM23" s="1059"/>
      <c r="AN23" s="1059"/>
      <c r="AO23" s="1059"/>
      <c r="AP23" s="1048">
        <v>5458</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388</v>
      </c>
      <c r="C28" s="1035"/>
      <c r="D28" s="1035"/>
      <c r="E28" s="1035"/>
      <c r="F28" s="1035"/>
      <c r="G28" s="1035"/>
      <c r="H28" s="1035"/>
      <c r="I28" s="1035"/>
      <c r="J28" s="1035"/>
      <c r="K28" s="1035"/>
      <c r="L28" s="1035"/>
      <c r="M28" s="1035"/>
      <c r="N28" s="1035"/>
      <c r="O28" s="1035"/>
      <c r="P28" s="1036"/>
      <c r="Q28" s="1037">
        <v>742</v>
      </c>
      <c r="R28" s="1038"/>
      <c r="S28" s="1038"/>
      <c r="T28" s="1038"/>
      <c r="U28" s="1038"/>
      <c r="V28" s="1038">
        <v>721</v>
      </c>
      <c r="W28" s="1038"/>
      <c r="X28" s="1038"/>
      <c r="Y28" s="1038"/>
      <c r="Z28" s="1038"/>
      <c r="AA28" s="1038">
        <v>21</v>
      </c>
      <c r="AB28" s="1038"/>
      <c r="AC28" s="1038"/>
      <c r="AD28" s="1038"/>
      <c r="AE28" s="1039"/>
      <c r="AF28" s="1040">
        <v>21</v>
      </c>
      <c r="AG28" s="1038"/>
      <c r="AH28" s="1038"/>
      <c r="AI28" s="1038"/>
      <c r="AJ28" s="1041"/>
      <c r="AK28" s="1029">
        <v>53</v>
      </c>
      <c r="AL28" s="1030"/>
      <c r="AM28" s="1030"/>
      <c r="AN28" s="1030"/>
      <c r="AO28" s="1030"/>
      <c r="AP28" s="1030" t="s">
        <v>553</v>
      </c>
      <c r="AQ28" s="1030"/>
      <c r="AR28" s="1030"/>
      <c r="AS28" s="1030"/>
      <c r="AT28" s="1030"/>
      <c r="AU28" s="1030" t="s">
        <v>553</v>
      </c>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389</v>
      </c>
      <c r="C29" s="1018"/>
      <c r="D29" s="1018"/>
      <c r="E29" s="1018"/>
      <c r="F29" s="1018"/>
      <c r="G29" s="1018"/>
      <c r="H29" s="1018"/>
      <c r="I29" s="1018"/>
      <c r="J29" s="1018"/>
      <c r="K29" s="1018"/>
      <c r="L29" s="1018"/>
      <c r="M29" s="1018"/>
      <c r="N29" s="1018"/>
      <c r="O29" s="1018"/>
      <c r="P29" s="1019"/>
      <c r="Q29" s="1025">
        <v>123</v>
      </c>
      <c r="R29" s="1026"/>
      <c r="S29" s="1026"/>
      <c r="T29" s="1026"/>
      <c r="U29" s="1026"/>
      <c r="V29" s="1026">
        <v>119</v>
      </c>
      <c r="W29" s="1026"/>
      <c r="X29" s="1026"/>
      <c r="Y29" s="1026"/>
      <c r="Z29" s="1026"/>
      <c r="AA29" s="1026">
        <v>4</v>
      </c>
      <c r="AB29" s="1026"/>
      <c r="AC29" s="1026"/>
      <c r="AD29" s="1026"/>
      <c r="AE29" s="1027"/>
      <c r="AF29" s="1022">
        <v>4</v>
      </c>
      <c r="AG29" s="1023"/>
      <c r="AH29" s="1023"/>
      <c r="AI29" s="1023"/>
      <c r="AJ29" s="1024"/>
      <c r="AK29" s="967">
        <v>39</v>
      </c>
      <c r="AL29" s="958"/>
      <c r="AM29" s="958"/>
      <c r="AN29" s="958"/>
      <c r="AO29" s="958"/>
      <c r="AP29" s="958" t="s">
        <v>553</v>
      </c>
      <c r="AQ29" s="958"/>
      <c r="AR29" s="958"/>
      <c r="AS29" s="958"/>
      <c r="AT29" s="958"/>
      <c r="AU29" s="958" t="s">
        <v>553</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390</v>
      </c>
      <c r="C30" s="1018"/>
      <c r="D30" s="1018"/>
      <c r="E30" s="1018"/>
      <c r="F30" s="1018"/>
      <c r="G30" s="1018"/>
      <c r="H30" s="1018"/>
      <c r="I30" s="1018"/>
      <c r="J30" s="1018"/>
      <c r="K30" s="1018"/>
      <c r="L30" s="1018"/>
      <c r="M30" s="1018"/>
      <c r="N30" s="1018"/>
      <c r="O30" s="1018"/>
      <c r="P30" s="1019"/>
      <c r="Q30" s="1025">
        <v>896</v>
      </c>
      <c r="R30" s="1026"/>
      <c r="S30" s="1026"/>
      <c r="T30" s="1026"/>
      <c r="U30" s="1026"/>
      <c r="V30" s="1026">
        <v>895</v>
      </c>
      <c r="W30" s="1026"/>
      <c r="X30" s="1026"/>
      <c r="Y30" s="1026"/>
      <c r="Z30" s="1026"/>
      <c r="AA30" s="1026">
        <v>1</v>
      </c>
      <c r="AB30" s="1026"/>
      <c r="AC30" s="1026"/>
      <c r="AD30" s="1026"/>
      <c r="AE30" s="1027"/>
      <c r="AF30" s="1022">
        <v>1</v>
      </c>
      <c r="AG30" s="1023"/>
      <c r="AH30" s="1023"/>
      <c r="AI30" s="1023"/>
      <c r="AJ30" s="1024"/>
      <c r="AK30" s="967">
        <v>139</v>
      </c>
      <c r="AL30" s="958"/>
      <c r="AM30" s="958"/>
      <c r="AN30" s="958"/>
      <c r="AO30" s="958"/>
      <c r="AP30" s="958" t="s">
        <v>553</v>
      </c>
      <c r="AQ30" s="958"/>
      <c r="AR30" s="958"/>
      <c r="AS30" s="958"/>
      <c r="AT30" s="958"/>
      <c r="AU30" s="958" t="s">
        <v>553</v>
      </c>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391</v>
      </c>
      <c r="C31" s="1018"/>
      <c r="D31" s="1018"/>
      <c r="E31" s="1018"/>
      <c r="F31" s="1018"/>
      <c r="G31" s="1018"/>
      <c r="H31" s="1018"/>
      <c r="I31" s="1018"/>
      <c r="J31" s="1018"/>
      <c r="K31" s="1018"/>
      <c r="L31" s="1018"/>
      <c r="M31" s="1018"/>
      <c r="N31" s="1018"/>
      <c r="O31" s="1018"/>
      <c r="P31" s="1019"/>
      <c r="Q31" s="1025">
        <v>390</v>
      </c>
      <c r="R31" s="1026"/>
      <c r="S31" s="1026"/>
      <c r="T31" s="1026"/>
      <c r="U31" s="1026"/>
      <c r="V31" s="1026">
        <v>375</v>
      </c>
      <c r="W31" s="1026"/>
      <c r="X31" s="1026"/>
      <c r="Y31" s="1026"/>
      <c r="Z31" s="1026"/>
      <c r="AA31" s="1026">
        <v>15</v>
      </c>
      <c r="AB31" s="1026"/>
      <c r="AC31" s="1026"/>
      <c r="AD31" s="1026"/>
      <c r="AE31" s="1027"/>
      <c r="AF31" s="1022">
        <v>35</v>
      </c>
      <c r="AG31" s="1023"/>
      <c r="AH31" s="1023"/>
      <c r="AI31" s="1023"/>
      <c r="AJ31" s="1024"/>
      <c r="AK31" s="967">
        <v>280</v>
      </c>
      <c r="AL31" s="958"/>
      <c r="AM31" s="958"/>
      <c r="AN31" s="958"/>
      <c r="AO31" s="958"/>
      <c r="AP31" s="958">
        <v>2474</v>
      </c>
      <c r="AQ31" s="958"/>
      <c r="AR31" s="958"/>
      <c r="AS31" s="958"/>
      <c r="AT31" s="958"/>
      <c r="AU31" s="958">
        <v>2195</v>
      </c>
      <c r="AV31" s="958"/>
      <c r="AW31" s="958"/>
      <c r="AX31" s="958"/>
      <c r="AY31" s="958"/>
      <c r="AZ31" s="1028"/>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376</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61</v>
      </c>
      <c r="AG63" s="946"/>
      <c r="AH63" s="946"/>
      <c r="AI63" s="946"/>
      <c r="AJ63" s="1009"/>
      <c r="AK63" s="1010"/>
      <c r="AL63" s="950"/>
      <c r="AM63" s="950"/>
      <c r="AN63" s="950"/>
      <c r="AO63" s="950"/>
      <c r="AP63" s="946">
        <v>2474</v>
      </c>
      <c r="AQ63" s="946"/>
      <c r="AR63" s="946"/>
      <c r="AS63" s="946"/>
      <c r="AT63" s="946"/>
      <c r="AU63" s="946">
        <v>2195</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396</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397</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541</v>
      </c>
      <c r="C68" s="973"/>
      <c r="D68" s="973"/>
      <c r="E68" s="973"/>
      <c r="F68" s="973"/>
      <c r="G68" s="973"/>
      <c r="H68" s="973"/>
      <c r="I68" s="973"/>
      <c r="J68" s="973"/>
      <c r="K68" s="973"/>
      <c r="L68" s="973"/>
      <c r="M68" s="973"/>
      <c r="N68" s="973"/>
      <c r="O68" s="973"/>
      <c r="P68" s="974"/>
      <c r="Q68" s="975">
        <v>335</v>
      </c>
      <c r="R68" s="969"/>
      <c r="S68" s="969"/>
      <c r="T68" s="969"/>
      <c r="U68" s="969"/>
      <c r="V68" s="969">
        <v>181</v>
      </c>
      <c r="W68" s="969"/>
      <c r="X68" s="969"/>
      <c r="Y68" s="969"/>
      <c r="Z68" s="969"/>
      <c r="AA68" s="969">
        <v>154</v>
      </c>
      <c r="AB68" s="969"/>
      <c r="AC68" s="969"/>
      <c r="AD68" s="969"/>
      <c r="AE68" s="969"/>
      <c r="AF68" s="969">
        <v>154</v>
      </c>
      <c r="AG68" s="969"/>
      <c r="AH68" s="969"/>
      <c r="AI68" s="969"/>
      <c r="AJ68" s="969"/>
      <c r="AK68" s="969">
        <v>162</v>
      </c>
      <c r="AL68" s="969"/>
      <c r="AM68" s="969"/>
      <c r="AN68" s="969"/>
      <c r="AO68" s="969"/>
      <c r="AP68" s="969" t="s">
        <v>553</v>
      </c>
      <c r="AQ68" s="969"/>
      <c r="AR68" s="969"/>
      <c r="AS68" s="969"/>
      <c r="AT68" s="969"/>
      <c r="AU68" s="969" t="s">
        <v>553</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542</v>
      </c>
      <c r="C69" s="962"/>
      <c r="D69" s="962"/>
      <c r="E69" s="962"/>
      <c r="F69" s="962"/>
      <c r="G69" s="962"/>
      <c r="H69" s="962"/>
      <c r="I69" s="962"/>
      <c r="J69" s="962"/>
      <c r="K69" s="962"/>
      <c r="L69" s="962"/>
      <c r="M69" s="962"/>
      <c r="N69" s="962"/>
      <c r="O69" s="962"/>
      <c r="P69" s="963"/>
      <c r="Q69" s="964">
        <v>116278</v>
      </c>
      <c r="R69" s="958"/>
      <c r="S69" s="958"/>
      <c r="T69" s="958"/>
      <c r="U69" s="958"/>
      <c r="V69" s="958">
        <v>162373</v>
      </c>
      <c r="W69" s="958"/>
      <c r="X69" s="958"/>
      <c r="Y69" s="958"/>
      <c r="Z69" s="958"/>
      <c r="AA69" s="958">
        <v>3905</v>
      </c>
      <c r="AB69" s="958"/>
      <c r="AC69" s="958"/>
      <c r="AD69" s="958"/>
      <c r="AE69" s="958"/>
      <c r="AF69" s="958">
        <v>3905</v>
      </c>
      <c r="AG69" s="958"/>
      <c r="AH69" s="958"/>
      <c r="AI69" s="958"/>
      <c r="AJ69" s="958"/>
      <c r="AK69" s="958">
        <v>1502</v>
      </c>
      <c r="AL69" s="958"/>
      <c r="AM69" s="958"/>
      <c r="AN69" s="958"/>
      <c r="AO69" s="958"/>
      <c r="AP69" s="958" t="s">
        <v>553</v>
      </c>
      <c r="AQ69" s="958"/>
      <c r="AR69" s="958"/>
      <c r="AS69" s="958"/>
      <c r="AT69" s="958"/>
      <c r="AU69" s="958" t="s">
        <v>553</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543</v>
      </c>
      <c r="C70" s="962"/>
      <c r="D70" s="962"/>
      <c r="E70" s="962"/>
      <c r="F70" s="962"/>
      <c r="G70" s="962"/>
      <c r="H70" s="962"/>
      <c r="I70" s="962"/>
      <c r="J70" s="962"/>
      <c r="K70" s="962"/>
      <c r="L70" s="962"/>
      <c r="M70" s="962"/>
      <c r="N70" s="962"/>
      <c r="O70" s="962"/>
      <c r="P70" s="963"/>
      <c r="Q70" s="964">
        <v>39</v>
      </c>
      <c r="R70" s="958"/>
      <c r="S70" s="958"/>
      <c r="T70" s="958"/>
      <c r="U70" s="958"/>
      <c r="V70" s="958">
        <v>36</v>
      </c>
      <c r="W70" s="958"/>
      <c r="X70" s="958"/>
      <c r="Y70" s="958"/>
      <c r="Z70" s="958"/>
      <c r="AA70" s="958">
        <v>3</v>
      </c>
      <c r="AB70" s="958"/>
      <c r="AC70" s="958"/>
      <c r="AD70" s="958"/>
      <c r="AE70" s="958"/>
      <c r="AF70" s="958">
        <v>3</v>
      </c>
      <c r="AG70" s="958"/>
      <c r="AH70" s="958"/>
      <c r="AI70" s="958"/>
      <c r="AJ70" s="958"/>
      <c r="AK70" s="958">
        <v>21</v>
      </c>
      <c r="AL70" s="958"/>
      <c r="AM70" s="958"/>
      <c r="AN70" s="958"/>
      <c r="AO70" s="958"/>
      <c r="AP70" s="958" t="s">
        <v>553</v>
      </c>
      <c r="AQ70" s="958"/>
      <c r="AR70" s="958"/>
      <c r="AS70" s="958"/>
      <c r="AT70" s="958"/>
      <c r="AU70" s="958" t="s">
        <v>553</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544</v>
      </c>
      <c r="C71" s="962"/>
      <c r="D71" s="962"/>
      <c r="E71" s="962"/>
      <c r="F71" s="962"/>
      <c r="G71" s="962"/>
      <c r="H71" s="962"/>
      <c r="I71" s="962"/>
      <c r="J71" s="962"/>
      <c r="K71" s="962"/>
      <c r="L71" s="962"/>
      <c r="M71" s="962"/>
      <c r="N71" s="962"/>
      <c r="O71" s="962"/>
      <c r="P71" s="963"/>
      <c r="Q71" s="964">
        <v>140</v>
      </c>
      <c r="R71" s="958"/>
      <c r="S71" s="958"/>
      <c r="T71" s="958"/>
      <c r="U71" s="958"/>
      <c r="V71" s="958">
        <v>116</v>
      </c>
      <c r="W71" s="958"/>
      <c r="X71" s="958"/>
      <c r="Y71" s="958"/>
      <c r="Z71" s="958"/>
      <c r="AA71" s="958">
        <v>24</v>
      </c>
      <c r="AB71" s="958"/>
      <c r="AC71" s="958"/>
      <c r="AD71" s="958"/>
      <c r="AE71" s="958"/>
      <c r="AF71" s="958">
        <v>24</v>
      </c>
      <c r="AG71" s="958"/>
      <c r="AH71" s="958"/>
      <c r="AI71" s="958"/>
      <c r="AJ71" s="958"/>
      <c r="AK71" s="958" t="s">
        <v>553</v>
      </c>
      <c r="AL71" s="958"/>
      <c r="AM71" s="958"/>
      <c r="AN71" s="958"/>
      <c r="AO71" s="958"/>
      <c r="AP71" s="958">
        <v>52</v>
      </c>
      <c r="AQ71" s="958"/>
      <c r="AR71" s="958"/>
      <c r="AS71" s="958"/>
      <c r="AT71" s="958"/>
      <c r="AU71" s="958">
        <v>1</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545</v>
      </c>
      <c r="C72" s="962"/>
      <c r="D72" s="962"/>
      <c r="E72" s="962"/>
      <c r="F72" s="962"/>
      <c r="G72" s="962"/>
      <c r="H72" s="962"/>
      <c r="I72" s="962"/>
      <c r="J72" s="962"/>
      <c r="K72" s="962"/>
      <c r="L72" s="962"/>
      <c r="M72" s="962"/>
      <c r="N72" s="962"/>
      <c r="O72" s="962"/>
      <c r="P72" s="963"/>
      <c r="Q72" s="964">
        <v>486</v>
      </c>
      <c r="R72" s="958"/>
      <c r="S72" s="958"/>
      <c r="T72" s="958"/>
      <c r="U72" s="958"/>
      <c r="V72" s="958">
        <v>450</v>
      </c>
      <c r="W72" s="958"/>
      <c r="X72" s="958"/>
      <c r="Y72" s="958"/>
      <c r="Z72" s="958"/>
      <c r="AA72" s="958">
        <v>36</v>
      </c>
      <c r="AB72" s="958"/>
      <c r="AC72" s="958"/>
      <c r="AD72" s="958"/>
      <c r="AE72" s="958"/>
      <c r="AF72" s="958">
        <v>36</v>
      </c>
      <c r="AG72" s="958"/>
      <c r="AH72" s="958"/>
      <c r="AI72" s="958"/>
      <c r="AJ72" s="958"/>
      <c r="AK72" s="958" t="s">
        <v>553</v>
      </c>
      <c r="AL72" s="958"/>
      <c r="AM72" s="958"/>
      <c r="AN72" s="958"/>
      <c r="AO72" s="958"/>
      <c r="AP72" s="958">
        <v>418</v>
      </c>
      <c r="AQ72" s="958"/>
      <c r="AR72" s="958"/>
      <c r="AS72" s="958"/>
      <c r="AT72" s="958"/>
      <c r="AU72" s="958">
        <v>1</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546</v>
      </c>
      <c r="C73" s="962"/>
      <c r="D73" s="962"/>
      <c r="E73" s="962"/>
      <c r="F73" s="962"/>
      <c r="G73" s="962"/>
      <c r="H73" s="962"/>
      <c r="I73" s="962"/>
      <c r="J73" s="962"/>
      <c r="K73" s="962"/>
      <c r="L73" s="962"/>
      <c r="M73" s="962"/>
      <c r="N73" s="962"/>
      <c r="O73" s="962"/>
      <c r="P73" s="963"/>
      <c r="Q73" s="964">
        <v>1046</v>
      </c>
      <c r="R73" s="958"/>
      <c r="S73" s="958"/>
      <c r="T73" s="958"/>
      <c r="U73" s="958"/>
      <c r="V73" s="958">
        <v>1043</v>
      </c>
      <c r="W73" s="958"/>
      <c r="X73" s="958"/>
      <c r="Y73" s="958"/>
      <c r="Z73" s="958"/>
      <c r="AA73" s="958">
        <v>3</v>
      </c>
      <c r="AB73" s="958"/>
      <c r="AC73" s="958"/>
      <c r="AD73" s="958"/>
      <c r="AE73" s="958"/>
      <c r="AF73" s="958">
        <v>3</v>
      </c>
      <c r="AG73" s="958"/>
      <c r="AH73" s="958"/>
      <c r="AI73" s="958"/>
      <c r="AJ73" s="958"/>
      <c r="AK73" s="958" t="s">
        <v>553</v>
      </c>
      <c r="AL73" s="958"/>
      <c r="AM73" s="958"/>
      <c r="AN73" s="958"/>
      <c r="AO73" s="958"/>
      <c r="AP73" s="958" t="s">
        <v>553</v>
      </c>
      <c r="AQ73" s="958"/>
      <c r="AR73" s="958"/>
      <c r="AS73" s="958"/>
      <c r="AT73" s="958"/>
      <c r="AU73" s="958" t="s">
        <v>553</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547</v>
      </c>
      <c r="C74" s="962"/>
      <c r="D74" s="962"/>
      <c r="E74" s="962"/>
      <c r="F74" s="962"/>
      <c r="G74" s="962"/>
      <c r="H74" s="962"/>
      <c r="I74" s="962"/>
      <c r="J74" s="962"/>
      <c r="K74" s="962"/>
      <c r="L74" s="962"/>
      <c r="M74" s="962"/>
      <c r="N74" s="962"/>
      <c r="O74" s="962"/>
      <c r="P74" s="963"/>
      <c r="Q74" s="964">
        <v>127</v>
      </c>
      <c r="R74" s="958"/>
      <c r="S74" s="958"/>
      <c r="T74" s="958"/>
      <c r="U74" s="958"/>
      <c r="V74" s="958">
        <v>112</v>
      </c>
      <c r="W74" s="958"/>
      <c r="X74" s="958"/>
      <c r="Y74" s="958"/>
      <c r="Z74" s="958"/>
      <c r="AA74" s="958">
        <v>15</v>
      </c>
      <c r="AB74" s="958"/>
      <c r="AC74" s="958"/>
      <c r="AD74" s="958"/>
      <c r="AE74" s="958"/>
      <c r="AF74" s="958">
        <v>15</v>
      </c>
      <c r="AG74" s="958"/>
      <c r="AH74" s="958"/>
      <c r="AI74" s="958"/>
      <c r="AJ74" s="958"/>
      <c r="AK74" s="958">
        <v>48</v>
      </c>
      <c r="AL74" s="958"/>
      <c r="AM74" s="958"/>
      <c r="AN74" s="958"/>
      <c r="AO74" s="958"/>
      <c r="AP74" s="958" t="s">
        <v>553</v>
      </c>
      <c r="AQ74" s="958"/>
      <c r="AR74" s="958"/>
      <c r="AS74" s="958"/>
      <c r="AT74" s="958"/>
      <c r="AU74" s="958" t="s">
        <v>553</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548</v>
      </c>
      <c r="C75" s="962"/>
      <c r="D75" s="962"/>
      <c r="E75" s="962"/>
      <c r="F75" s="962"/>
      <c r="G75" s="962"/>
      <c r="H75" s="962"/>
      <c r="I75" s="962"/>
      <c r="J75" s="962"/>
      <c r="K75" s="962"/>
      <c r="L75" s="962"/>
      <c r="M75" s="962"/>
      <c r="N75" s="962"/>
      <c r="O75" s="962"/>
      <c r="P75" s="963"/>
      <c r="Q75" s="965">
        <v>6413</v>
      </c>
      <c r="R75" s="966"/>
      <c r="S75" s="966"/>
      <c r="T75" s="966"/>
      <c r="U75" s="967"/>
      <c r="V75" s="968">
        <v>6154</v>
      </c>
      <c r="W75" s="966"/>
      <c r="X75" s="966"/>
      <c r="Y75" s="966"/>
      <c r="Z75" s="967"/>
      <c r="AA75" s="968">
        <v>259</v>
      </c>
      <c r="AB75" s="966"/>
      <c r="AC75" s="966"/>
      <c r="AD75" s="966"/>
      <c r="AE75" s="967"/>
      <c r="AF75" s="968">
        <v>259</v>
      </c>
      <c r="AG75" s="966"/>
      <c r="AH75" s="966"/>
      <c r="AI75" s="966"/>
      <c r="AJ75" s="967"/>
      <c r="AK75" s="968" t="s">
        <v>553</v>
      </c>
      <c r="AL75" s="966"/>
      <c r="AM75" s="966"/>
      <c r="AN75" s="966"/>
      <c r="AO75" s="967"/>
      <c r="AP75" s="968" t="s">
        <v>553</v>
      </c>
      <c r="AQ75" s="966"/>
      <c r="AR75" s="966"/>
      <c r="AS75" s="966"/>
      <c r="AT75" s="967"/>
      <c r="AU75" s="968" t="s">
        <v>553</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549</v>
      </c>
      <c r="C76" s="962"/>
      <c r="D76" s="962"/>
      <c r="E76" s="962"/>
      <c r="F76" s="962"/>
      <c r="G76" s="962"/>
      <c r="H76" s="962"/>
      <c r="I76" s="962"/>
      <c r="J76" s="962"/>
      <c r="K76" s="962"/>
      <c r="L76" s="962"/>
      <c r="M76" s="962"/>
      <c r="N76" s="962"/>
      <c r="O76" s="962"/>
      <c r="P76" s="963"/>
      <c r="Q76" s="965">
        <v>30</v>
      </c>
      <c r="R76" s="966"/>
      <c r="S76" s="966"/>
      <c r="T76" s="966"/>
      <c r="U76" s="967"/>
      <c r="V76" s="968">
        <v>25</v>
      </c>
      <c r="W76" s="966"/>
      <c r="X76" s="966"/>
      <c r="Y76" s="966"/>
      <c r="Z76" s="967"/>
      <c r="AA76" s="968">
        <v>4</v>
      </c>
      <c r="AB76" s="966"/>
      <c r="AC76" s="966"/>
      <c r="AD76" s="966"/>
      <c r="AE76" s="967"/>
      <c r="AF76" s="968">
        <v>4</v>
      </c>
      <c r="AG76" s="966"/>
      <c r="AH76" s="966"/>
      <c r="AI76" s="966"/>
      <c r="AJ76" s="967"/>
      <c r="AK76" s="968">
        <v>8</v>
      </c>
      <c r="AL76" s="966"/>
      <c r="AM76" s="966"/>
      <c r="AN76" s="966"/>
      <c r="AO76" s="967"/>
      <c r="AP76" s="968" t="s">
        <v>553</v>
      </c>
      <c r="AQ76" s="966"/>
      <c r="AR76" s="966"/>
      <c r="AS76" s="966"/>
      <c r="AT76" s="967"/>
      <c r="AU76" s="968" t="s">
        <v>553</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376</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4403</v>
      </c>
      <c r="AG88" s="946"/>
      <c r="AH88" s="946"/>
      <c r="AI88" s="946"/>
      <c r="AJ88" s="946"/>
      <c r="AK88" s="950"/>
      <c r="AL88" s="950"/>
      <c r="AM88" s="950"/>
      <c r="AN88" s="950"/>
      <c r="AO88" s="950"/>
      <c r="AP88" s="946">
        <v>470</v>
      </c>
      <c r="AQ88" s="946"/>
      <c r="AR88" s="946"/>
      <c r="AS88" s="946"/>
      <c r="AT88" s="946"/>
      <c r="AU88" s="946">
        <v>2</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29</v>
      </c>
      <c r="CS102" s="940"/>
      <c r="CT102" s="940"/>
      <c r="CU102" s="940"/>
      <c r="CV102" s="941"/>
      <c r="CW102" s="939">
        <v>10</v>
      </c>
      <c r="CX102" s="940"/>
      <c r="CY102" s="940"/>
      <c r="CZ102" s="940"/>
      <c r="DA102" s="941"/>
      <c r="DB102" s="939" t="s">
        <v>553</v>
      </c>
      <c r="DC102" s="940"/>
      <c r="DD102" s="940"/>
      <c r="DE102" s="940"/>
      <c r="DF102" s="941"/>
      <c r="DG102" s="939" t="s">
        <v>553</v>
      </c>
      <c r="DH102" s="940"/>
      <c r="DI102" s="940"/>
      <c r="DJ102" s="940"/>
      <c r="DK102" s="941"/>
      <c r="DL102" s="939" t="s">
        <v>553</v>
      </c>
      <c r="DM102" s="940"/>
      <c r="DN102" s="940"/>
      <c r="DO102" s="940"/>
      <c r="DP102" s="941"/>
      <c r="DQ102" s="939" t="s">
        <v>553</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294</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294</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294</v>
      </c>
      <c r="DR109" s="883"/>
      <c r="DS109" s="883"/>
      <c r="DT109" s="883"/>
      <c r="DU109" s="884"/>
      <c r="DV109" s="885" t="s">
        <v>409</v>
      </c>
      <c r="DW109" s="883"/>
      <c r="DX109" s="883"/>
      <c r="DY109" s="883"/>
      <c r="DZ109" s="916"/>
    </row>
    <row r="110" spans="1:131" s="212" customFormat="1" ht="26.25" customHeight="1" x14ac:dyDescent="0.15">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431512</v>
      </c>
      <c r="AB110" s="876"/>
      <c r="AC110" s="876"/>
      <c r="AD110" s="876"/>
      <c r="AE110" s="877"/>
      <c r="AF110" s="878">
        <v>471396</v>
      </c>
      <c r="AG110" s="876"/>
      <c r="AH110" s="876"/>
      <c r="AI110" s="876"/>
      <c r="AJ110" s="877"/>
      <c r="AK110" s="878">
        <v>505006</v>
      </c>
      <c r="AL110" s="876"/>
      <c r="AM110" s="876"/>
      <c r="AN110" s="876"/>
      <c r="AO110" s="877"/>
      <c r="AP110" s="879">
        <v>18.8</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6055946</v>
      </c>
      <c r="BR110" s="829"/>
      <c r="BS110" s="829"/>
      <c r="BT110" s="829"/>
      <c r="BU110" s="829"/>
      <c r="BV110" s="829">
        <v>5773015</v>
      </c>
      <c r="BW110" s="829"/>
      <c r="BX110" s="829"/>
      <c r="BY110" s="829"/>
      <c r="BZ110" s="829"/>
      <c r="CA110" s="829">
        <v>5457916</v>
      </c>
      <c r="CB110" s="829"/>
      <c r="CC110" s="829"/>
      <c r="CD110" s="829"/>
      <c r="CE110" s="829"/>
      <c r="CF110" s="853">
        <v>202.8</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2554692</v>
      </c>
      <c r="BR112" s="804"/>
      <c r="BS112" s="804"/>
      <c r="BT112" s="804"/>
      <c r="BU112" s="804"/>
      <c r="BV112" s="804">
        <v>2448608</v>
      </c>
      <c r="BW112" s="804"/>
      <c r="BX112" s="804"/>
      <c r="BY112" s="804"/>
      <c r="BZ112" s="804"/>
      <c r="CA112" s="804">
        <v>2194684</v>
      </c>
      <c r="CB112" s="804"/>
      <c r="CC112" s="804"/>
      <c r="CD112" s="804"/>
      <c r="CE112" s="804"/>
      <c r="CF112" s="862">
        <v>81.5</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218695</v>
      </c>
      <c r="AB113" s="906"/>
      <c r="AC113" s="906"/>
      <c r="AD113" s="906"/>
      <c r="AE113" s="907"/>
      <c r="AF113" s="908">
        <v>237535</v>
      </c>
      <c r="AG113" s="906"/>
      <c r="AH113" s="906"/>
      <c r="AI113" s="906"/>
      <c r="AJ113" s="907"/>
      <c r="AK113" s="908">
        <v>190810</v>
      </c>
      <c r="AL113" s="906"/>
      <c r="AM113" s="906"/>
      <c r="AN113" s="906"/>
      <c r="AO113" s="907"/>
      <c r="AP113" s="909">
        <v>7.1</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1617</v>
      </c>
      <c r="BR113" s="804"/>
      <c r="BS113" s="804"/>
      <c r="BT113" s="804"/>
      <c r="BU113" s="804"/>
      <c r="BV113" s="804">
        <v>1581</v>
      </c>
      <c r="BW113" s="804"/>
      <c r="BX113" s="804"/>
      <c r="BY113" s="804"/>
      <c r="BZ113" s="804"/>
      <c r="CA113" s="804">
        <v>1776</v>
      </c>
      <c r="CB113" s="804"/>
      <c r="CC113" s="804"/>
      <c r="CD113" s="804"/>
      <c r="CE113" s="804"/>
      <c r="CF113" s="862">
        <v>0.1</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272</v>
      </c>
      <c r="AB114" s="767"/>
      <c r="AC114" s="767"/>
      <c r="AD114" s="767"/>
      <c r="AE114" s="768"/>
      <c r="AF114" s="769">
        <v>430</v>
      </c>
      <c r="AG114" s="767"/>
      <c r="AH114" s="767"/>
      <c r="AI114" s="767"/>
      <c r="AJ114" s="768"/>
      <c r="AK114" s="769">
        <v>488</v>
      </c>
      <c r="AL114" s="767"/>
      <c r="AM114" s="767"/>
      <c r="AN114" s="767"/>
      <c r="AO114" s="768"/>
      <c r="AP114" s="811">
        <v>0</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584558</v>
      </c>
      <c r="BR114" s="804"/>
      <c r="BS114" s="804"/>
      <c r="BT114" s="804"/>
      <c r="BU114" s="804"/>
      <c r="BV114" s="804">
        <v>550218</v>
      </c>
      <c r="BW114" s="804"/>
      <c r="BX114" s="804"/>
      <c r="BY114" s="804"/>
      <c r="BZ114" s="804"/>
      <c r="CA114" s="804">
        <v>549851</v>
      </c>
      <c r="CB114" s="804"/>
      <c r="CC114" s="804"/>
      <c r="CD114" s="804"/>
      <c r="CE114" s="804"/>
      <c r="CF114" s="862">
        <v>20.399999999999999</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650479</v>
      </c>
      <c r="AB117" s="890"/>
      <c r="AC117" s="890"/>
      <c r="AD117" s="890"/>
      <c r="AE117" s="891"/>
      <c r="AF117" s="892">
        <v>709361</v>
      </c>
      <c r="AG117" s="890"/>
      <c r="AH117" s="890"/>
      <c r="AI117" s="890"/>
      <c r="AJ117" s="891"/>
      <c r="AK117" s="892">
        <v>696304</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294</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439</v>
      </c>
      <c r="BP119" s="865"/>
      <c r="BQ119" s="866">
        <v>9196813</v>
      </c>
      <c r="BR119" s="832"/>
      <c r="BS119" s="832"/>
      <c r="BT119" s="832"/>
      <c r="BU119" s="832"/>
      <c r="BV119" s="832">
        <v>8773422</v>
      </c>
      <c r="BW119" s="832"/>
      <c r="BX119" s="832"/>
      <c r="BY119" s="832"/>
      <c r="BZ119" s="832"/>
      <c r="CA119" s="832">
        <v>8204227</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15">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1704077</v>
      </c>
      <c r="BR120" s="829"/>
      <c r="BS120" s="829"/>
      <c r="BT120" s="829"/>
      <c r="BU120" s="829"/>
      <c r="BV120" s="829">
        <v>1694835</v>
      </c>
      <c r="BW120" s="829"/>
      <c r="BX120" s="829"/>
      <c r="BY120" s="829"/>
      <c r="BZ120" s="829"/>
      <c r="CA120" s="829">
        <v>1923622</v>
      </c>
      <c r="CB120" s="829"/>
      <c r="CC120" s="829"/>
      <c r="CD120" s="829"/>
      <c r="CE120" s="829"/>
      <c r="CF120" s="853">
        <v>71.5</v>
      </c>
      <c r="CG120" s="854"/>
      <c r="CH120" s="854"/>
      <c r="CI120" s="854"/>
      <c r="CJ120" s="854"/>
      <c r="CK120" s="855" t="s">
        <v>443</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t="s">
        <v>121</v>
      </c>
      <c r="DM120" s="829"/>
      <c r="DN120" s="829"/>
      <c r="DO120" s="829"/>
      <c r="DP120" s="829"/>
      <c r="DQ120" s="829">
        <v>2194684</v>
      </c>
      <c r="DR120" s="829"/>
      <c r="DS120" s="829"/>
      <c r="DT120" s="829"/>
      <c r="DU120" s="829"/>
      <c r="DV120" s="830">
        <v>81.5</v>
      </c>
      <c r="DW120" s="830"/>
      <c r="DX120" s="830"/>
      <c r="DY120" s="830"/>
      <c r="DZ120" s="831"/>
    </row>
    <row r="121" spans="1:130" s="212" customFormat="1" ht="26.25" customHeight="1" x14ac:dyDescent="0.15">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v>21109</v>
      </c>
      <c r="BR121" s="804"/>
      <c r="BS121" s="804"/>
      <c r="BT121" s="804"/>
      <c r="BU121" s="804"/>
      <c r="BV121" s="804">
        <v>14075</v>
      </c>
      <c r="BW121" s="804"/>
      <c r="BX121" s="804"/>
      <c r="BY121" s="804"/>
      <c r="BZ121" s="804"/>
      <c r="CA121" s="804">
        <v>7041</v>
      </c>
      <c r="CB121" s="804"/>
      <c r="CC121" s="804"/>
      <c r="CD121" s="804"/>
      <c r="CE121" s="804"/>
      <c r="CF121" s="862">
        <v>0.3</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t="s">
        <v>121</v>
      </c>
      <c r="DR121" s="804"/>
      <c r="DS121" s="804"/>
      <c r="DT121" s="804"/>
      <c r="DU121" s="804"/>
      <c r="DV121" s="781" t="s">
        <v>121</v>
      </c>
      <c r="DW121" s="781"/>
      <c r="DX121" s="781"/>
      <c r="DY121" s="781"/>
      <c r="DZ121" s="782"/>
    </row>
    <row r="122" spans="1:130" s="212" customFormat="1" ht="26.25" customHeight="1" x14ac:dyDescent="0.15">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4733145</v>
      </c>
      <c r="BR122" s="832"/>
      <c r="BS122" s="832"/>
      <c r="BT122" s="832"/>
      <c r="BU122" s="832"/>
      <c r="BV122" s="832">
        <v>4453136</v>
      </c>
      <c r="BW122" s="832"/>
      <c r="BX122" s="832"/>
      <c r="BY122" s="832"/>
      <c r="BZ122" s="832"/>
      <c r="CA122" s="832">
        <v>4130996</v>
      </c>
      <c r="CB122" s="832"/>
      <c r="CC122" s="832"/>
      <c r="CD122" s="832"/>
      <c r="CE122" s="832"/>
      <c r="CF122" s="833">
        <v>153.5</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15">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447</v>
      </c>
      <c r="BP123" s="865"/>
      <c r="BQ123" s="819">
        <v>6458331</v>
      </c>
      <c r="BR123" s="820"/>
      <c r="BS123" s="820"/>
      <c r="BT123" s="820"/>
      <c r="BU123" s="820"/>
      <c r="BV123" s="820">
        <v>6162046</v>
      </c>
      <c r="BW123" s="820"/>
      <c r="BX123" s="820"/>
      <c r="BY123" s="820"/>
      <c r="BZ123" s="820"/>
      <c r="CA123" s="820">
        <v>6061659</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105.9</v>
      </c>
      <c r="BR124" s="818"/>
      <c r="BS124" s="818"/>
      <c r="BT124" s="818"/>
      <c r="BU124" s="818"/>
      <c r="BV124" s="818">
        <v>98.7</v>
      </c>
      <c r="BW124" s="818"/>
      <c r="BX124" s="818"/>
      <c r="BY124" s="818"/>
      <c r="BZ124" s="818"/>
      <c r="CA124" s="818">
        <v>79.5</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v>2554692</v>
      </c>
      <c r="DH124" s="751"/>
      <c r="DI124" s="751"/>
      <c r="DJ124" s="751"/>
      <c r="DK124" s="752"/>
      <c r="DL124" s="753">
        <v>2448608</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450</v>
      </c>
      <c r="CL125" s="839"/>
      <c r="CM125" s="839"/>
      <c r="CN125" s="839"/>
      <c r="CO125" s="840"/>
      <c r="CP125" s="847" t="s">
        <v>451</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452</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454</v>
      </c>
      <c r="AY127" s="799"/>
      <c r="AZ127" s="799"/>
      <c r="BA127" s="799"/>
      <c r="BB127" s="799"/>
      <c r="BC127" s="799"/>
      <c r="BD127" s="799"/>
      <c r="BE127" s="800"/>
      <c r="BF127" s="798" t="s">
        <v>455</v>
      </c>
      <c r="BG127" s="799"/>
      <c r="BH127" s="799"/>
      <c r="BI127" s="799"/>
      <c r="BJ127" s="799"/>
      <c r="BK127" s="799"/>
      <c r="BL127" s="800"/>
      <c r="BM127" s="798" t="s">
        <v>456</v>
      </c>
      <c r="BN127" s="799"/>
      <c r="BO127" s="799"/>
      <c r="BP127" s="799"/>
      <c r="BQ127" s="799"/>
      <c r="BR127" s="799"/>
      <c r="BS127" s="800"/>
      <c r="BT127" s="798" t="s">
        <v>457</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458</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459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460</v>
      </c>
      <c r="X128" s="785"/>
      <c r="Y128" s="785"/>
      <c r="Z128" s="786"/>
      <c r="AA128" s="787">
        <v>7034</v>
      </c>
      <c r="AB128" s="788"/>
      <c r="AC128" s="788"/>
      <c r="AD128" s="788"/>
      <c r="AE128" s="789"/>
      <c r="AF128" s="790">
        <v>7034</v>
      </c>
      <c r="AG128" s="788"/>
      <c r="AH128" s="788"/>
      <c r="AI128" s="788"/>
      <c r="AJ128" s="789"/>
      <c r="AK128" s="790">
        <v>7034</v>
      </c>
      <c r="AL128" s="788"/>
      <c r="AM128" s="788"/>
      <c r="AN128" s="788"/>
      <c r="AO128" s="789"/>
      <c r="AP128" s="791"/>
      <c r="AQ128" s="792"/>
      <c r="AR128" s="792"/>
      <c r="AS128" s="792"/>
      <c r="AT128" s="793"/>
      <c r="AU128" s="214"/>
      <c r="AV128" s="214"/>
      <c r="AW128" s="214"/>
      <c r="AX128" s="794" t="s">
        <v>461</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462</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2965150</v>
      </c>
      <c r="AB129" s="767"/>
      <c r="AC129" s="767"/>
      <c r="AD129" s="767"/>
      <c r="AE129" s="768"/>
      <c r="AF129" s="769">
        <v>3043294</v>
      </c>
      <c r="AG129" s="767"/>
      <c r="AH129" s="767"/>
      <c r="AI129" s="767"/>
      <c r="AJ129" s="768"/>
      <c r="AK129" s="769">
        <v>3095777</v>
      </c>
      <c r="AL129" s="767"/>
      <c r="AM129" s="767"/>
      <c r="AN129" s="767"/>
      <c r="AO129" s="768"/>
      <c r="AP129" s="770"/>
      <c r="AQ129" s="771"/>
      <c r="AR129" s="771"/>
      <c r="AS129" s="771"/>
      <c r="AT129" s="772"/>
      <c r="AU129" s="215"/>
      <c r="AV129" s="215"/>
      <c r="AW129" s="215"/>
      <c r="AX129" s="738" t="s">
        <v>464</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381406</v>
      </c>
      <c r="AB130" s="767"/>
      <c r="AC130" s="767"/>
      <c r="AD130" s="767"/>
      <c r="AE130" s="768"/>
      <c r="AF130" s="769">
        <v>397735</v>
      </c>
      <c r="AG130" s="767"/>
      <c r="AH130" s="767"/>
      <c r="AI130" s="767"/>
      <c r="AJ130" s="768"/>
      <c r="AK130" s="769">
        <v>404099</v>
      </c>
      <c r="AL130" s="767"/>
      <c r="AM130" s="767"/>
      <c r="AN130" s="767"/>
      <c r="AO130" s="768"/>
      <c r="AP130" s="770"/>
      <c r="AQ130" s="771"/>
      <c r="AR130" s="771"/>
      <c r="AS130" s="771"/>
      <c r="AT130" s="772"/>
      <c r="AU130" s="215"/>
      <c r="AV130" s="215"/>
      <c r="AW130" s="215"/>
      <c r="AX130" s="738" t="s">
        <v>467</v>
      </c>
      <c r="AY130" s="739"/>
      <c r="AZ130" s="739"/>
      <c r="BA130" s="739"/>
      <c r="BB130" s="739"/>
      <c r="BC130" s="739"/>
      <c r="BD130" s="739"/>
      <c r="BE130" s="740"/>
      <c r="BF130" s="741">
        <v>10.7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2583744</v>
      </c>
      <c r="AB131" s="751"/>
      <c r="AC131" s="751"/>
      <c r="AD131" s="751"/>
      <c r="AE131" s="752"/>
      <c r="AF131" s="753">
        <v>2645559</v>
      </c>
      <c r="AG131" s="751"/>
      <c r="AH131" s="751"/>
      <c r="AI131" s="751"/>
      <c r="AJ131" s="752"/>
      <c r="AK131" s="753">
        <v>2691678</v>
      </c>
      <c r="AL131" s="751"/>
      <c r="AM131" s="751"/>
      <c r="AN131" s="751"/>
      <c r="AO131" s="752"/>
      <c r="AP131" s="754"/>
      <c r="AQ131" s="755"/>
      <c r="AR131" s="755"/>
      <c r="AS131" s="755"/>
      <c r="AT131" s="756"/>
      <c r="AU131" s="215"/>
      <c r="AV131" s="215"/>
      <c r="AW131" s="215"/>
      <c r="AX131" s="716" t="s">
        <v>469</v>
      </c>
      <c r="AY131" s="717"/>
      <c r="AZ131" s="717"/>
      <c r="BA131" s="717"/>
      <c r="BB131" s="717"/>
      <c r="BC131" s="717"/>
      <c r="BD131" s="717"/>
      <c r="BE131" s="718"/>
      <c r="BF131" s="719">
        <v>79.5</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10.14183294</v>
      </c>
      <c r="AB132" s="732"/>
      <c r="AC132" s="732"/>
      <c r="AD132" s="732"/>
      <c r="AE132" s="733"/>
      <c r="AF132" s="734">
        <v>11.51333234</v>
      </c>
      <c r="AG132" s="732"/>
      <c r="AH132" s="732"/>
      <c r="AI132" s="732"/>
      <c r="AJ132" s="733"/>
      <c r="AK132" s="734">
        <v>10.59454363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9.8000000000000007</v>
      </c>
      <c r="AB133" s="711"/>
      <c r="AC133" s="711"/>
      <c r="AD133" s="711"/>
      <c r="AE133" s="712"/>
      <c r="AF133" s="710">
        <v>10.3</v>
      </c>
      <c r="AG133" s="711"/>
      <c r="AH133" s="711"/>
      <c r="AI133" s="711"/>
      <c r="AJ133" s="712"/>
      <c r="AK133" s="710">
        <v>10.7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8iHTvfwC+8KdK/Ru3rLVCZfGmlnl+zZBvw+P9jWoRe5LdHbT0GZtefYvU9AgQA5tkuFXyiePFVyu2rCVFuOoag==" saltValue="1a+LUWCpZHjwVz+sF881l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3mqDn0puQGDvb8UE0tQwijzRBqAdXbQmTllgWCxJFTAhoBtRc+3Hgel2fmly8V1fnyVNnliRwMLLbiOgdV2asQ==" saltValue="xHGT7e3TrOb3yWvExJhP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X4j0Gp+qtun/LbHtkidxiq2TT7QHTjzJxt55Tiv6PLNn+VVNsaccSKKnF/7hgUAHMqP8qgYRtekJRWhnTlgTg==" saltValue="7yKaWpx3AKLmLL0fkUWXr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5" t="s">
        <v>476</v>
      </c>
      <c r="AP7" s="253"/>
      <c r="AQ7" s="254" t="s">
        <v>477</v>
      </c>
      <c r="AR7" s="255"/>
    </row>
    <row r="8" spans="1:46" x14ac:dyDescent="0.15">
      <c r="A8" s="247"/>
      <c r="AK8" s="256"/>
      <c r="AL8" s="257"/>
      <c r="AM8" s="257"/>
      <c r="AN8" s="258"/>
      <c r="AO8" s="1106"/>
      <c r="AP8" s="259" t="s">
        <v>478</v>
      </c>
      <c r="AQ8" s="260" t="s">
        <v>479</v>
      </c>
      <c r="AR8" s="261" t="s">
        <v>480</v>
      </c>
    </row>
    <row r="9" spans="1:46" x14ac:dyDescent="0.15">
      <c r="A9" s="247"/>
      <c r="AK9" s="1117" t="s">
        <v>481</v>
      </c>
      <c r="AL9" s="1118"/>
      <c r="AM9" s="1118"/>
      <c r="AN9" s="1119"/>
      <c r="AO9" s="262">
        <v>1013322</v>
      </c>
      <c r="AP9" s="262">
        <v>144574</v>
      </c>
      <c r="AQ9" s="263">
        <v>154424</v>
      </c>
      <c r="AR9" s="264">
        <v>-6.4</v>
      </c>
    </row>
    <row r="10" spans="1:46" ht="13.5" customHeight="1" x14ac:dyDescent="0.15">
      <c r="A10" s="247"/>
      <c r="AK10" s="1117" t="s">
        <v>482</v>
      </c>
      <c r="AL10" s="1118"/>
      <c r="AM10" s="1118"/>
      <c r="AN10" s="1119"/>
      <c r="AO10" s="265">
        <v>326</v>
      </c>
      <c r="AP10" s="265">
        <v>47</v>
      </c>
      <c r="AQ10" s="266">
        <v>18194</v>
      </c>
      <c r="AR10" s="267">
        <v>-99.7</v>
      </c>
    </row>
    <row r="11" spans="1:46" ht="13.5" customHeight="1" x14ac:dyDescent="0.15">
      <c r="A11" s="247"/>
      <c r="AK11" s="1117" t="s">
        <v>483</v>
      </c>
      <c r="AL11" s="1118"/>
      <c r="AM11" s="1118"/>
      <c r="AN11" s="1119"/>
      <c r="AO11" s="265" t="s">
        <v>484</v>
      </c>
      <c r="AP11" s="265" t="s">
        <v>484</v>
      </c>
      <c r="AQ11" s="266">
        <v>1285</v>
      </c>
      <c r="AR11" s="267" t="s">
        <v>484</v>
      </c>
    </row>
    <row r="12" spans="1:46" ht="13.5" customHeight="1" x14ac:dyDescent="0.15">
      <c r="A12" s="247"/>
      <c r="AK12" s="1117" t="s">
        <v>485</v>
      </c>
      <c r="AL12" s="1118"/>
      <c r="AM12" s="1118"/>
      <c r="AN12" s="1119"/>
      <c r="AO12" s="265" t="s">
        <v>484</v>
      </c>
      <c r="AP12" s="265" t="s">
        <v>484</v>
      </c>
      <c r="AQ12" s="266" t="s">
        <v>484</v>
      </c>
      <c r="AR12" s="267" t="s">
        <v>484</v>
      </c>
    </row>
    <row r="13" spans="1:46" ht="13.5" customHeight="1" x14ac:dyDescent="0.15">
      <c r="A13" s="247"/>
      <c r="AK13" s="1117" t="s">
        <v>486</v>
      </c>
      <c r="AL13" s="1118"/>
      <c r="AM13" s="1118"/>
      <c r="AN13" s="1119"/>
      <c r="AO13" s="265">
        <v>27247</v>
      </c>
      <c r="AP13" s="265">
        <v>3887</v>
      </c>
      <c r="AQ13" s="266">
        <v>5735</v>
      </c>
      <c r="AR13" s="267">
        <v>-32.200000000000003</v>
      </c>
    </row>
    <row r="14" spans="1:46" ht="13.5" customHeight="1" x14ac:dyDescent="0.15">
      <c r="A14" s="247"/>
      <c r="AK14" s="1117" t="s">
        <v>487</v>
      </c>
      <c r="AL14" s="1118"/>
      <c r="AM14" s="1118"/>
      <c r="AN14" s="1119"/>
      <c r="AO14" s="265">
        <v>15718</v>
      </c>
      <c r="AP14" s="265">
        <v>2243</v>
      </c>
      <c r="AQ14" s="266">
        <v>2950</v>
      </c>
      <c r="AR14" s="267">
        <v>-24</v>
      </c>
    </row>
    <row r="15" spans="1:46" ht="13.5" customHeight="1" x14ac:dyDescent="0.15">
      <c r="A15" s="247"/>
      <c r="AK15" s="1120" t="s">
        <v>488</v>
      </c>
      <c r="AL15" s="1121"/>
      <c r="AM15" s="1121"/>
      <c r="AN15" s="1122"/>
      <c r="AO15" s="265">
        <v>-57743</v>
      </c>
      <c r="AP15" s="265">
        <v>-8238</v>
      </c>
      <c r="AQ15" s="266">
        <v>-9110</v>
      </c>
      <c r="AR15" s="267">
        <v>-9.6</v>
      </c>
    </row>
    <row r="16" spans="1:46" x14ac:dyDescent="0.15">
      <c r="A16" s="247"/>
      <c r="AK16" s="1120" t="s">
        <v>177</v>
      </c>
      <c r="AL16" s="1121"/>
      <c r="AM16" s="1121"/>
      <c r="AN16" s="1122"/>
      <c r="AO16" s="265">
        <v>998870</v>
      </c>
      <c r="AP16" s="265">
        <v>142512</v>
      </c>
      <c r="AQ16" s="266">
        <v>173477</v>
      </c>
      <c r="AR16" s="267">
        <v>-17.8</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23" t="s">
        <v>493</v>
      </c>
      <c r="AL21" s="1124"/>
      <c r="AM21" s="1124"/>
      <c r="AN21" s="1125"/>
      <c r="AO21" s="277">
        <v>12.13</v>
      </c>
      <c r="AP21" s="278">
        <v>14.28</v>
      </c>
      <c r="AQ21" s="279">
        <v>-2.15</v>
      </c>
      <c r="AS21" s="280"/>
      <c r="AT21" s="276"/>
    </row>
    <row r="22" spans="1:46" s="248" customFormat="1" x14ac:dyDescent="0.15">
      <c r="A22" s="276"/>
      <c r="AK22" s="1123" t="s">
        <v>494</v>
      </c>
      <c r="AL22" s="1124"/>
      <c r="AM22" s="1124"/>
      <c r="AN22" s="1125"/>
      <c r="AO22" s="281">
        <v>97.7</v>
      </c>
      <c r="AP22" s="282">
        <v>96</v>
      </c>
      <c r="AQ22" s="283">
        <v>1.7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5" t="s">
        <v>476</v>
      </c>
      <c r="AP30" s="253"/>
      <c r="AQ30" s="254" t="s">
        <v>477</v>
      </c>
      <c r="AR30" s="255"/>
    </row>
    <row r="31" spans="1:46" x14ac:dyDescent="0.15">
      <c r="A31" s="247"/>
      <c r="AK31" s="256"/>
      <c r="AL31" s="257"/>
      <c r="AM31" s="257"/>
      <c r="AN31" s="258"/>
      <c r="AO31" s="1106"/>
      <c r="AP31" s="259" t="s">
        <v>478</v>
      </c>
      <c r="AQ31" s="260" t="s">
        <v>479</v>
      </c>
      <c r="AR31" s="261" t="s">
        <v>480</v>
      </c>
    </row>
    <row r="32" spans="1:46" ht="27" customHeight="1" x14ac:dyDescent="0.15">
      <c r="A32" s="247"/>
      <c r="AK32" s="1107" t="s">
        <v>498</v>
      </c>
      <c r="AL32" s="1108"/>
      <c r="AM32" s="1108"/>
      <c r="AN32" s="1109"/>
      <c r="AO32" s="291">
        <v>505006</v>
      </c>
      <c r="AP32" s="291">
        <v>72051</v>
      </c>
      <c r="AQ32" s="292">
        <v>83140</v>
      </c>
      <c r="AR32" s="293">
        <v>-13.3</v>
      </c>
    </row>
    <row r="33" spans="1:46" ht="13.5" customHeight="1" x14ac:dyDescent="0.15">
      <c r="A33" s="247"/>
      <c r="AK33" s="1107" t="s">
        <v>499</v>
      </c>
      <c r="AL33" s="1108"/>
      <c r="AM33" s="1108"/>
      <c r="AN33" s="1109"/>
      <c r="AO33" s="291" t="s">
        <v>484</v>
      </c>
      <c r="AP33" s="291" t="s">
        <v>484</v>
      </c>
      <c r="AQ33" s="292" t="s">
        <v>484</v>
      </c>
      <c r="AR33" s="293" t="s">
        <v>484</v>
      </c>
    </row>
    <row r="34" spans="1:46" ht="27" customHeight="1" x14ac:dyDescent="0.15">
      <c r="A34" s="247"/>
      <c r="AK34" s="1107" t="s">
        <v>500</v>
      </c>
      <c r="AL34" s="1108"/>
      <c r="AM34" s="1108"/>
      <c r="AN34" s="1109"/>
      <c r="AO34" s="291" t="s">
        <v>484</v>
      </c>
      <c r="AP34" s="291" t="s">
        <v>484</v>
      </c>
      <c r="AQ34" s="292" t="s">
        <v>484</v>
      </c>
      <c r="AR34" s="293" t="s">
        <v>484</v>
      </c>
    </row>
    <row r="35" spans="1:46" ht="27" customHeight="1" x14ac:dyDescent="0.15">
      <c r="A35" s="247"/>
      <c r="AK35" s="1107" t="s">
        <v>501</v>
      </c>
      <c r="AL35" s="1108"/>
      <c r="AM35" s="1108"/>
      <c r="AN35" s="1109"/>
      <c r="AO35" s="291">
        <v>190810</v>
      </c>
      <c r="AP35" s="291">
        <v>27224</v>
      </c>
      <c r="AQ35" s="292">
        <v>26106</v>
      </c>
      <c r="AR35" s="293">
        <v>4.3</v>
      </c>
    </row>
    <row r="36" spans="1:46" ht="27" customHeight="1" x14ac:dyDescent="0.15">
      <c r="A36" s="247"/>
      <c r="AK36" s="1107" t="s">
        <v>502</v>
      </c>
      <c r="AL36" s="1108"/>
      <c r="AM36" s="1108"/>
      <c r="AN36" s="1109"/>
      <c r="AO36" s="291">
        <v>488</v>
      </c>
      <c r="AP36" s="291">
        <v>70</v>
      </c>
      <c r="AQ36" s="292">
        <v>4689</v>
      </c>
      <c r="AR36" s="293">
        <v>-98.5</v>
      </c>
    </row>
    <row r="37" spans="1:46" ht="13.5" customHeight="1" x14ac:dyDescent="0.15">
      <c r="A37" s="247"/>
      <c r="AK37" s="1107" t="s">
        <v>503</v>
      </c>
      <c r="AL37" s="1108"/>
      <c r="AM37" s="1108"/>
      <c r="AN37" s="1109"/>
      <c r="AO37" s="291" t="s">
        <v>484</v>
      </c>
      <c r="AP37" s="291" t="s">
        <v>484</v>
      </c>
      <c r="AQ37" s="292">
        <v>554</v>
      </c>
      <c r="AR37" s="293" t="s">
        <v>484</v>
      </c>
    </row>
    <row r="38" spans="1:46" ht="27" customHeight="1" x14ac:dyDescent="0.15">
      <c r="A38" s="247"/>
      <c r="AK38" s="1110" t="s">
        <v>504</v>
      </c>
      <c r="AL38" s="1111"/>
      <c r="AM38" s="1111"/>
      <c r="AN38" s="1112"/>
      <c r="AO38" s="294" t="s">
        <v>484</v>
      </c>
      <c r="AP38" s="294" t="s">
        <v>484</v>
      </c>
      <c r="AQ38" s="295">
        <v>7</v>
      </c>
      <c r="AR38" s="283" t="s">
        <v>484</v>
      </c>
      <c r="AS38" s="290"/>
    </row>
    <row r="39" spans="1:46" x14ac:dyDescent="0.15">
      <c r="A39" s="247"/>
      <c r="AK39" s="1110" t="s">
        <v>505</v>
      </c>
      <c r="AL39" s="1111"/>
      <c r="AM39" s="1111"/>
      <c r="AN39" s="1112"/>
      <c r="AO39" s="291">
        <v>-7034</v>
      </c>
      <c r="AP39" s="291">
        <v>-1004</v>
      </c>
      <c r="AQ39" s="292">
        <v>-2038</v>
      </c>
      <c r="AR39" s="293">
        <v>-50.7</v>
      </c>
      <c r="AS39" s="290"/>
    </row>
    <row r="40" spans="1:46" ht="27" customHeight="1" x14ac:dyDescent="0.15">
      <c r="A40" s="247"/>
      <c r="AK40" s="1107" t="s">
        <v>506</v>
      </c>
      <c r="AL40" s="1108"/>
      <c r="AM40" s="1108"/>
      <c r="AN40" s="1109"/>
      <c r="AO40" s="291">
        <v>-404099</v>
      </c>
      <c r="AP40" s="291">
        <v>-57654</v>
      </c>
      <c r="AQ40" s="292">
        <v>-74354</v>
      </c>
      <c r="AR40" s="293">
        <v>-22.5</v>
      </c>
      <c r="AS40" s="290"/>
    </row>
    <row r="41" spans="1:46" x14ac:dyDescent="0.15">
      <c r="A41" s="247"/>
      <c r="AK41" s="1113" t="s">
        <v>287</v>
      </c>
      <c r="AL41" s="1114"/>
      <c r="AM41" s="1114"/>
      <c r="AN41" s="1115"/>
      <c r="AO41" s="291">
        <v>285171</v>
      </c>
      <c r="AP41" s="291">
        <v>40686</v>
      </c>
      <c r="AQ41" s="292">
        <v>38106</v>
      </c>
      <c r="AR41" s="293">
        <v>6.8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00" t="s">
        <v>476</v>
      </c>
      <c r="AN49" s="1102" t="s">
        <v>509</v>
      </c>
      <c r="AO49" s="1103"/>
      <c r="AP49" s="1103"/>
      <c r="AQ49" s="1103"/>
      <c r="AR49" s="1104"/>
    </row>
    <row r="50" spans="1:44" x14ac:dyDescent="0.15">
      <c r="A50" s="247"/>
      <c r="AK50" s="305"/>
      <c r="AL50" s="306"/>
      <c r="AM50" s="1101"/>
      <c r="AN50" s="307" t="s">
        <v>510</v>
      </c>
      <c r="AO50" s="308" t="s">
        <v>511</v>
      </c>
      <c r="AP50" s="309" t="s">
        <v>512</v>
      </c>
      <c r="AQ50" s="310" t="s">
        <v>513</v>
      </c>
      <c r="AR50" s="311" t="s">
        <v>514</v>
      </c>
    </row>
    <row r="51" spans="1:44" x14ac:dyDescent="0.15">
      <c r="A51" s="247"/>
      <c r="AK51" s="303" t="s">
        <v>515</v>
      </c>
      <c r="AL51" s="304"/>
      <c r="AM51" s="312">
        <v>2101211</v>
      </c>
      <c r="AN51" s="313">
        <v>284833</v>
      </c>
      <c r="AO51" s="314">
        <v>30.9</v>
      </c>
      <c r="AP51" s="315">
        <v>126525</v>
      </c>
      <c r="AQ51" s="316">
        <v>0.2</v>
      </c>
      <c r="AR51" s="317">
        <v>30.7</v>
      </c>
    </row>
    <row r="52" spans="1:44" x14ac:dyDescent="0.15">
      <c r="A52" s="247"/>
      <c r="AK52" s="318"/>
      <c r="AL52" s="319" t="s">
        <v>516</v>
      </c>
      <c r="AM52" s="320">
        <v>1413190</v>
      </c>
      <c r="AN52" s="321">
        <v>191567</v>
      </c>
      <c r="AO52" s="322">
        <v>716</v>
      </c>
      <c r="AP52" s="323">
        <v>67052</v>
      </c>
      <c r="AQ52" s="324">
        <v>18.100000000000001</v>
      </c>
      <c r="AR52" s="325">
        <v>697.9</v>
      </c>
    </row>
    <row r="53" spans="1:44" x14ac:dyDescent="0.15">
      <c r="A53" s="247"/>
      <c r="AK53" s="303" t="s">
        <v>517</v>
      </c>
      <c r="AL53" s="304"/>
      <c r="AM53" s="312">
        <v>1053037</v>
      </c>
      <c r="AN53" s="313">
        <v>144035</v>
      </c>
      <c r="AO53" s="314">
        <v>-49.4</v>
      </c>
      <c r="AP53" s="315">
        <v>122054</v>
      </c>
      <c r="AQ53" s="316">
        <v>-3.5</v>
      </c>
      <c r="AR53" s="317">
        <v>-45.9</v>
      </c>
    </row>
    <row r="54" spans="1:44" x14ac:dyDescent="0.15">
      <c r="A54" s="247"/>
      <c r="AK54" s="318"/>
      <c r="AL54" s="319" t="s">
        <v>516</v>
      </c>
      <c r="AM54" s="320">
        <v>662409</v>
      </c>
      <c r="AN54" s="321">
        <v>90604</v>
      </c>
      <c r="AO54" s="322">
        <v>-52.7</v>
      </c>
      <c r="AP54" s="323">
        <v>68298</v>
      </c>
      <c r="AQ54" s="324">
        <v>1.9</v>
      </c>
      <c r="AR54" s="325">
        <v>-54.6</v>
      </c>
    </row>
    <row r="55" spans="1:44" x14ac:dyDescent="0.15">
      <c r="A55" s="247"/>
      <c r="AK55" s="303" t="s">
        <v>518</v>
      </c>
      <c r="AL55" s="304"/>
      <c r="AM55" s="312">
        <v>313325</v>
      </c>
      <c r="AN55" s="313">
        <v>43548</v>
      </c>
      <c r="AO55" s="314">
        <v>-69.8</v>
      </c>
      <c r="AP55" s="315">
        <v>111644</v>
      </c>
      <c r="AQ55" s="316">
        <v>-8.5</v>
      </c>
      <c r="AR55" s="317">
        <v>-61.3</v>
      </c>
    </row>
    <row r="56" spans="1:44" x14ac:dyDescent="0.15">
      <c r="A56" s="247"/>
      <c r="AK56" s="318"/>
      <c r="AL56" s="319" t="s">
        <v>516</v>
      </c>
      <c r="AM56" s="320">
        <v>244453</v>
      </c>
      <c r="AN56" s="321">
        <v>33975</v>
      </c>
      <c r="AO56" s="322">
        <v>-62.5</v>
      </c>
      <c r="AP56" s="323">
        <v>66606</v>
      </c>
      <c r="AQ56" s="324">
        <v>-2.5</v>
      </c>
      <c r="AR56" s="325">
        <v>-60</v>
      </c>
    </row>
    <row r="57" spans="1:44" x14ac:dyDescent="0.15">
      <c r="A57" s="247"/>
      <c r="AK57" s="303" t="s">
        <v>519</v>
      </c>
      <c r="AL57" s="304"/>
      <c r="AM57" s="312">
        <v>581105</v>
      </c>
      <c r="AN57" s="313">
        <v>82286</v>
      </c>
      <c r="AO57" s="314">
        <v>89</v>
      </c>
      <c r="AP57" s="315">
        <v>127917</v>
      </c>
      <c r="AQ57" s="316">
        <v>14.6</v>
      </c>
      <c r="AR57" s="317">
        <v>74.400000000000006</v>
      </c>
    </row>
    <row r="58" spans="1:44" x14ac:dyDescent="0.15">
      <c r="A58" s="247"/>
      <c r="AK58" s="318"/>
      <c r="AL58" s="319" t="s">
        <v>516</v>
      </c>
      <c r="AM58" s="320">
        <v>349423</v>
      </c>
      <c r="AN58" s="321">
        <v>49479</v>
      </c>
      <c r="AO58" s="322">
        <v>45.6</v>
      </c>
      <c r="AP58" s="323">
        <v>69746</v>
      </c>
      <c r="AQ58" s="324">
        <v>4.7</v>
      </c>
      <c r="AR58" s="325">
        <v>40.9</v>
      </c>
    </row>
    <row r="59" spans="1:44" x14ac:dyDescent="0.15">
      <c r="A59" s="247"/>
      <c r="AK59" s="303" t="s">
        <v>520</v>
      </c>
      <c r="AL59" s="304"/>
      <c r="AM59" s="312">
        <v>380371</v>
      </c>
      <c r="AN59" s="313">
        <v>54269</v>
      </c>
      <c r="AO59" s="314">
        <v>-34</v>
      </c>
      <c r="AP59" s="315">
        <v>135931</v>
      </c>
      <c r="AQ59" s="316">
        <v>6.3</v>
      </c>
      <c r="AR59" s="317">
        <v>-40.299999999999997</v>
      </c>
    </row>
    <row r="60" spans="1:44" x14ac:dyDescent="0.15">
      <c r="A60" s="247"/>
      <c r="AK60" s="318"/>
      <c r="AL60" s="319" t="s">
        <v>516</v>
      </c>
      <c r="AM60" s="320">
        <v>292086</v>
      </c>
      <c r="AN60" s="321">
        <v>41673</v>
      </c>
      <c r="AO60" s="322">
        <v>-15.8</v>
      </c>
      <c r="AP60" s="323">
        <v>75320</v>
      </c>
      <c r="AQ60" s="324">
        <v>8</v>
      </c>
      <c r="AR60" s="325">
        <v>-23.8</v>
      </c>
    </row>
    <row r="61" spans="1:44" x14ac:dyDescent="0.15">
      <c r="A61" s="247"/>
      <c r="AK61" s="303" t="s">
        <v>521</v>
      </c>
      <c r="AL61" s="326"/>
      <c r="AM61" s="312">
        <v>885810</v>
      </c>
      <c r="AN61" s="313">
        <v>121794</v>
      </c>
      <c r="AO61" s="314">
        <v>-6.7</v>
      </c>
      <c r="AP61" s="315">
        <v>124814</v>
      </c>
      <c r="AQ61" s="327">
        <v>1.8</v>
      </c>
      <c r="AR61" s="317">
        <v>-8.5</v>
      </c>
    </row>
    <row r="62" spans="1:44" x14ac:dyDescent="0.15">
      <c r="A62" s="247"/>
      <c r="AK62" s="318"/>
      <c r="AL62" s="319" t="s">
        <v>516</v>
      </c>
      <c r="AM62" s="320">
        <v>592312</v>
      </c>
      <c r="AN62" s="321">
        <v>81460</v>
      </c>
      <c r="AO62" s="322">
        <v>126.1</v>
      </c>
      <c r="AP62" s="323">
        <v>69404</v>
      </c>
      <c r="AQ62" s="324">
        <v>6</v>
      </c>
      <c r="AR62" s="325">
        <v>120.1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wWMpK1JFiRi6LTiv05fYOO6faa4kGKPnqt9czlUYyO4n7Duuvl/KeJjVNGzF8F+RUJVj5EqogDLZcMWJulSnug==" saltValue="AUdskLaEFhcWKOe+vvM1A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P8qttaA/jMXcXjkmVm9aWrKl+WcE0y0BTYnsa6bs/2DLxlcIsGX2zlONLkgIhMY51fSggd/88LbviQsPPD1ltg==" saltValue="uhAkmuKOzsfPTntgz4n74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iwp2XEyGWt8CTtPBObMCc3zJ33Rty/lKOWe4kAQxhFjLr5xWNNcQWp0cI7qdmGfuvdn9ceaU56DN7s2Xxq7iVQ==" saltValue="/8jEIYoNBzROqs85T5G9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20.07</v>
      </c>
      <c r="G47" s="12">
        <v>16.690000000000001</v>
      </c>
      <c r="H47" s="12">
        <v>19.18</v>
      </c>
      <c r="I47" s="12">
        <v>21.21</v>
      </c>
      <c r="J47" s="13">
        <v>20.36</v>
      </c>
    </row>
    <row r="48" spans="2:10" ht="57.75" customHeight="1" x14ac:dyDescent="0.15">
      <c r="B48" s="14"/>
      <c r="C48" s="1128" t="s">
        <v>4</v>
      </c>
      <c r="D48" s="1128"/>
      <c r="E48" s="1129"/>
      <c r="F48" s="15">
        <v>8.48</v>
      </c>
      <c r="G48" s="16">
        <v>10.34</v>
      </c>
      <c r="H48" s="16">
        <v>11.69</v>
      </c>
      <c r="I48" s="16">
        <v>10.41</v>
      </c>
      <c r="J48" s="17">
        <v>9.14</v>
      </c>
    </row>
    <row r="49" spans="2:10" ht="57.75" customHeight="1" thickBot="1" x14ac:dyDescent="0.2">
      <c r="B49" s="18"/>
      <c r="C49" s="1130" t="s">
        <v>5</v>
      </c>
      <c r="D49" s="1130"/>
      <c r="E49" s="1131"/>
      <c r="F49" s="19">
        <v>0.57999999999999996</v>
      </c>
      <c r="G49" s="20">
        <v>0.13</v>
      </c>
      <c r="H49" s="20">
        <v>3.44</v>
      </c>
      <c r="I49" s="20">
        <v>1.54</v>
      </c>
      <c r="J49" s="21" t="s">
        <v>528</v>
      </c>
    </row>
    <row r="50" spans="2:10" x14ac:dyDescent="0.15"/>
  </sheetData>
  <sheetProtection algorithmName="SHA-512" hashValue="4ejEEMCrw2C3pYJ2Fnubi+udLKVoSMOPpEBBAZSR0kwjQq6RPgkAJnH5iYDFuRUtWmwnn8GIkJHrvAJly0WXww==" saltValue="UcuZHRPrtsdWzx9NoQ3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佐藤　裕太</cp:lastModifiedBy>
  <cp:lastPrinted>2026-03-13T08:07:57Z</cp:lastPrinted>
  <dcterms:created xsi:type="dcterms:W3CDTF">2026-02-26T09:27:12Z</dcterms:created>
  <dcterms:modified xsi:type="dcterms:W3CDTF">2026-03-13T08:08:04Z</dcterms:modified>
  <cp:category/>
</cp:coreProperties>
</file>